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J-5" sheetId="1" r:id="rId3"/>
    <sheet state="visible" name="H1-8" sheetId="2" r:id="rId4"/>
    <sheet state="visible" name="V1-8" sheetId="3" r:id="rId5"/>
    <sheet state="visible" name="V2-11" sheetId="4" r:id="rId6"/>
    <sheet state="visible" name="V2-6" sheetId="5" r:id="rId7"/>
    <sheet state="visible" name="V2-40" sheetId="6" r:id="rId8"/>
    <sheet state="visible" name="V2-50" sheetId="7" r:id="rId9"/>
    <sheet state="visible" name="V2-2" sheetId="8" r:id="rId10"/>
    <sheet state="visible" name="H2-20" sheetId="9" r:id="rId11"/>
    <sheet state="visible" name="H2-30" sheetId="10" r:id="rId12"/>
    <sheet state="visible" name="H2-2" sheetId="11" r:id="rId13"/>
    <sheet state="visible" name="H2-6" sheetId="12" r:id="rId14"/>
    <sheet state="visible" name="H3-2" sheetId="13" r:id="rId15"/>
    <sheet state="visible" name="H3-20" sheetId="14" r:id="rId16"/>
    <sheet state="visible" name="H3-30" sheetId="15" r:id="rId17"/>
    <sheet state="visible" name="H3-6" sheetId="16" r:id="rId18"/>
    <sheet state="visible" name="V3-2" sheetId="17" r:id="rId19"/>
    <sheet state="visible" name="V3-11" sheetId="18" r:id="rId20"/>
    <sheet state="visible" name="V3-6" sheetId="19" r:id="rId21"/>
    <sheet state="visible" name="V3-40" sheetId="20" r:id="rId22"/>
    <sheet state="visible" name="PH48-1" sheetId="21" r:id="rId23"/>
    <sheet state="visible" name="PH48-4" sheetId="22" r:id="rId24"/>
    <sheet state="visible" name="V3-50" sheetId="23" r:id="rId25"/>
    <sheet state="visible" name="V3-8" sheetId="24" r:id="rId26"/>
    <sheet state="visible" name="H3-8" sheetId="25" r:id="rId27"/>
    <sheet state="visible" name="H2-8" sheetId="26" r:id="rId28"/>
    <sheet state="visible" name="V2-8" sheetId="27" r:id="rId29"/>
  </sheets>
  <definedNames/>
  <calcPr/>
</workbook>
</file>

<file path=xl/sharedStrings.xml><?xml version="1.0" encoding="utf-8"?>
<sst xmlns="http://schemas.openxmlformats.org/spreadsheetml/2006/main" count="667" uniqueCount="261">
  <si>
    <t>WJ-5</t>
  </si>
  <si>
    <t>Time</t>
  </si>
  <si>
    <t>Step</t>
  </si>
  <si>
    <t>Load range</t>
  </si>
  <si>
    <t>End Displacement</t>
  </si>
  <si>
    <t>Y</t>
  </si>
  <si>
    <t>CCD</t>
  </si>
  <si>
    <t>Tomo</t>
  </si>
  <si>
    <t>20-211</t>
  </si>
  <si>
    <t>208-479</t>
  </si>
  <si>
    <t>473-615</t>
  </si>
  <si>
    <t>602-690</t>
  </si>
  <si>
    <t>670-751</t>
  </si>
  <si>
    <t>720-794</t>
  </si>
  <si>
    <t>763-833</t>
  </si>
  <si>
    <t>800-866</t>
  </si>
  <si>
    <t>833-895</t>
  </si>
  <si>
    <t>861-919</t>
  </si>
  <si>
    <t>884-941</t>
  </si>
  <si>
    <t>905-962</t>
  </si>
  <si>
    <t>925-1001</t>
  </si>
  <si>
    <t>962-1030</t>
  </si>
  <si>
    <t>991-1060</t>
  </si>
  <si>
    <t>1021-0</t>
  </si>
  <si>
    <t>fractured</t>
  </si>
  <si>
    <t>0-0</t>
  </si>
  <si>
    <t>bottom</t>
  </si>
  <si>
    <t>top</t>
  </si>
  <si>
    <t>H1-8</t>
  </si>
  <si>
    <t>Cross section</t>
  </si>
  <si>
    <t>Load (N)</t>
  </si>
  <si>
    <t>Displacement (um)</t>
  </si>
  <si>
    <t>14-455</t>
  </si>
  <si>
    <t>433-536</t>
  </si>
  <si>
    <t>515-596</t>
  </si>
  <si>
    <t>574-675</t>
  </si>
  <si>
    <t>651-707</t>
  </si>
  <si>
    <t>683-719</t>
  </si>
  <si>
    <t>694-710</t>
  </si>
  <si>
    <t>690-694</t>
  </si>
  <si>
    <t>674-663</t>
  </si>
  <si>
    <t>Stress</t>
  </si>
  <si>
    <t>Total elongation (%)</t>
  </si>
  <si>
    <t>V1-8</t>
  </si>
  <si>
    <t>16-500</t>
  </si>
  <si>
    <t>480-600</t>
  </si>
  <si>
    <t>575-700</t>
  </si>
  <si>
    <t>669-800</t>
  </si>
  <si>
    <t>770-850</t>
  </si>
  <si>
    <t>819-900</t>
  </si>
  <si>
    <t>864-1000</t>
  </si>
  <si>
    <t>964-1075</t>
  </si>
  <si>
    <t>1042-0</t>
  </si>
  <si>
    <t>fracture</t>
  </si>
  <si>
    <t>V2-11</t>
  </si>
  <si>
    <t>60 PF 1 min dwell</t>
  </si>
  <si>
    <t>Cross section:</t>
  </si>
  <si>
    <t>Stress Goal(MPa)</t>
  </si>
  <si>
    <t>Load Goal(N)</t>
  </si>
  <si>
    <t>20-557.5</t>
  </si>
  <si>
    <t>534-630.7</t>
  </si>
  <si>
    <t>607-703.5</t>
  </si>
  <si>
    <t>677-742.03</t>
  </si>
  <si>
    <t>711-727.7</t>
  </si>
  <si>
    <t>707-711.9</t>
  </si>
  <si>
    <t>691-697</t>
  </si>
  <si>
    <t>677-0</t>
  </si>
  <si>
    <t>YS</t>
  </si>
  <si>
    <t>MPa</t>
  </si>
  <si>
    <t>UTS</t>
  </si>
  <si>
    <t>Youngs</t>
  </si>
  <si>
    <t>GPa</t>
  </si>
  <si>
    <t>Elongation</t>
  </si>
  <si>
    <t>%</t>
  </si>
  <si>
    <t>V2-6</t>
  </si>
  <si>
    <t>30-551.9</t>
  </si>
  <si>
    <t>529-623.7</t>
  </si>
  <si>
    <t>600-695.5</t>
  </si>
  <si>
    <t>669-733.7</t>
  </si>
  <si>
    <t>708-715</t>
  </si>
  <si>
    <t>696-704.3</t>
  </si>
  <si>
    <t>684-689</t>
  </si>
  <si>
    <t>666-</t>
  </si>
  <si>
    <t>V2-40</t>
  </si>
  <si>
    <t>11.5-562.0</t>
  </si>
  <si>
    <t>536-635.2</t>
  </si>
  <si>
    <t>611-709.58</t>
  </si>
  <si>
    <t>683-748.04</t>
  </si>
  <si>
    <t>721-733</t>
  </si>
  <si>
    <t>710-</t>
  </si>
  <si>
    <t>V2-50</t>
  </si>
  <si>
    <t>19-503</t>
  </si>
  <si>
    <t>480-568</t>
  </si>
  <si>
    <t>545-634</t>
  </si>
  <si>
    <t>609-668</t>
  </si>
  <si>
    <t>645-656</t>
  </si>
  <si>
    <t>636-643</t>
  </si>
  <si>
    <t>625-630</t>
  </si>
  <si>
    <t>?-616</t>
  </si>
  <si>
    <t>597-0</t>
  </si>
  <si>
    <t>V2-2</t>
  </si>
  <si>
    <t>6/24-6/25</t>
  </si>
  <si>
    <t>15-534</t>
  </si>
  <si>
    <t>512-603</t>
  </si>
  <si>
    <t>580-673</t>
  </si>
  <si>
    <t>648-710</t>
  </si>
  <si>
    <t>685-696</t>
  </si>
  <si>
    <t>676-682</t>
  </si>
  <si>
    <t>659-668</t>
  </si>
  <si>
    <t>H2-20</t>
  </si>
  <si>
    <t>60%PF 1MinDwell</t>
  </si>
  <si>
    <t>21-717</t>
  </si>
  <si>
    <t>691-824</t>
  </si>
  <si>
    <t>796-932</t>
  </si>
  <si>
    <t>~2:15</t>
  </si>
  <si>
    <t>900-989</t>
  </si>
  <si>
    <t>957-967</t>
  </si>
  <si>
    <t>H2-30</t>
  </si>
  <si>
    <t>Slightly strange target vs. "load range" values</t>
  </si>
  <si>
    <t>19-437</t>
  </si>
  <si>
    <t>419-503</t>
  </si>
  <si>
    <t>484-568</t>
  </si>
  <si>
    <t>547-603</t>
  </si>
  <si>
    <t>581-638</t>
  </si>
  <si>
    <t>615-673</t>
  </si>
  <si>
    <t>649-660</t>
  </si>
  <si>
    <t>638-</t>
  </si>
  <si>
    <t>H2-2</t>
  </si>
  <si>
    <t>19-483</t>
  </si>
  <si>
    <t>465-555</t>
  </si>
  <si>
    <t>535-627</t>
  </si>
  <si>
    <t>606-666</t>
  </si>
  <si>
    <t>643-705</t>
  </si>
  <si>
    <t>680-743</t>
  </si>
  <si>
    <t>717-729</t>
  </si>
  <si>
    <t>706-</t>
  </si>
  <si>
    <t>H2-6</t>
  </si>
  <si>
    <t>21-425</t>
  </si>
  <si>
    <t>408-488</t>
  </si>
  <si>
    <t>467-552</t>
  </si>
  <si>
    <t>hdf file may have not copied correctly</t>
  </si>
  <si>
    <t>532-586</t>
  </si>
  <si>
    <t>565-620</t>
  </si>
  <si>
    <t>598-654</t>
  </si>
  <si>
    <t>631-641</t>
  </si>
  <si>
    <t>622-</t>
  </si>
  <si>
    <t>;</t>
  </si>
  <si>
    <t>H3-2</t>
  </si>
  <si>
    <t>60%PF NoDwell</t>
  </si>
  <si>
    <t>REAL: 0.754</t>
  </si>
  <si>
    <t>Diff</t>
  </si>
  <si>
    <t>load</t>
  </si>
  <si>
    <t>stress</t>
  </si>
  <si>
    <t>peak</t>
  </si>
  <si>
    <t>12-410</t>
  </si>
  <si>
    <t>392-483</t>
  </si>
  <si>
    <t>464-556</t>
  </si>
  <si>
    <t>534-peak600-530</t>
  </si>
  <si>
    <t>508-</t>
  </si>
  <si>
    <t>Actual Stresses</t>
  </si>
  <si>
    <t>H3-20</t>
  </si>
  <si>
    <t>REAL: 0.777</t>
  </si>
  <si>
    <t>15-609</t>
  </si>
  <si>
    <t>586-</t>
  </si>
  <si>
    <t>&lt;-- did top first</t>
  </si>
  <si>
    <t>Actual stresses</t>
  </si>
  <si>
    <t>H3-30</t>
  </si>
  <si>
    <t>REAL: No real measurement</t>
  </si>
  <si>
    <t>24-330</t>
  </si>
  <si>
    <t>325-400</t>
  </si>
  <si>
    <t>385-437</t>
  </si>
  <si>
    <t>418-503</t>
  </si>
  <si>
    <t>482-569</t>
  </si>
  <si>
    <t>546-634</t>
  </si>
  <si>
    <t>609-700</t>
  </si>
  <si>
    <t>673-peak757-735</t>
  </si>
  <si>
    <t>&lt;-peaked at 757, didn't reach the next step of 875 MPa</t>
  </si>
  <si>
    <t>712-721</t>
  </si>
  <si>
    <t>699-708</t>
  </si>
  <si>
    <t>684-695</t>
  </si>
  <si>
    <t>&lt;-fractured during last tomo --&gt; post test scans override these files</t>
  </si>
  <si>
    <t>??</t>
  </si>
  <si>
    <t>H3-6</t>
  </si>
  <si>
    <t>REAL: 0.865</t>
  </si>
  <si>
    <t>16-485</t>
  </si>
  <si>
    <t xml:space="preserve">&lt;---100 um/s </t>
  </si>
  <si>
    <t>471-552</t>
  </si>
  <si>
    <t>529-616.4</t>
  </si>
  <si>
    <t>16:</t>
  </si>
  <si>
    <t>595-fracture</t>
  </si>
  <si>
    <t>V3-2</t>
  </si>
  <si>
    <t>13-523</t>
  </si>
  <si>
    <t>498-592</t>
  </si>
  <si>
    <t>567-660</t>
  </si>
  <si>
    <t>633-</t>
  </si>
  <si>
    <t>625-</t>
  </si>
  <si>
    <t>fractued</t>
  </si>
  <si>
    <t>V3-11</t>
  </si>
  <si>
    <t>527-622</t>
  </si>
  <si>
    <t>597-694</t>
  </si>
  <si>
    <t>667-680</t>
  </si>
  <si>
    <t>658-665</t>
  </si>
  <si>
    <t>no scan</t>
  </si>
  <si>
    <t>We took an extra (?) scan 169; it might be of V3-11 or V3-6</t>
  </si>
  <si>
    <t>V3-6</t>
  </si>
  <si>
    <t>26-538</t>
  </si>
  <si>
    <t>516-608</t>
  </si>
  <si>
    <t>585-</t>
  </si>
  <si>
    <t>V3-40</t>
  </si>
  <si>
    <t>16-507</t>
  </si>
  <si>
    <t>Paused at 50um briefly</t>
  </si>
  <si>
    <t>495-574</t>
  </si>
  <si>
    <t>550-640</t>
  </si>
  <si>
    <t>615-676</t>
  </si>
  <si>
    <t>649-663</t>
  </si>
  <si>
    <t>642-</t>
  </si>
  <si>
    <t>These still might be off by one</t>
  </si>
  <si>
    <t>PH48-1</t>
  </si>
  <si>
    <t>PH48SS Hipped</t>
  </si>
  <si>
    <t>Arrows face outward, speckles downbeam</t>
  </si>
  <si>
    <t>21-1319</t>
  </si>
  <si>
    <t>1302-1421</t>
  </si>
  <si>
    <t>1391-1392</t>
  </si>
  <si>
    <t>start using the number from the load record, not just dead reckoning</t>
  </si>
  <si>
    <t>1335-1367</t>
  </si>
  <si>
    <t>1304-1342</t>
  </si>
  <si>
    <t>1284-1315</t>
  </si>
  <si>
    <t>1258-1290</t>
  </si>
  <si>
    <t>?-1266</t>
  </si>
  <si>
    <t>1207-1237</t>
  </si>
  <si>
    <t>1181-1213</t>
  </si>
  <si>
    <t>1156-</t>
  </si>
  <si>
    <t>PH48-4</t>
  </si>
  <si>
    <t>PH48SS Heat Treated</t>
  </si>
  <si>
    <t>20-1249</t>
  </si>
  <si>
    <t>1239-1352</t>
  </si>
  <si>
    <t>?-1439</t>
  </si>
  <si>
    <t>1398-1414</t>
  </si>
  <si>
    <t>1359-1390</t>
  </si>
  <si>
    <t>1334-1366</t>
  </si>
  <si>
    <t>1310-1341</t>
  </si>
  <si>
    <t>1284-1317</t>
  </si>
  <si>
    <t>1261-1293</t>
  </si>
  <si>
    <t>1238-1269</t>
  </si>
  <si>
    <t>1214-800ish</t>
  </si>
  <si>
    <t>V3-50</t>
  </si>
  <si>
    <t>19.8-527</t>
  </si>
  <si>
    <t>504-185</t>
  </si>
  <si>
    <t>171-252</t>
  </si>
  <si>
    <t>240-up-230</t>
  </si>
  <si>
    <t>216-10</t>
  </si>
  <si>
    <t>broke at the pinhole</t>
  </si>
  <si>
    <t>V3-8</t>
  </si>
  <si>
    <t>Real time load</t>
  </si>
  <si>
    <t>Real time stress (MPa)</t>
  </si>
  <si>
    <t>Real time disp Y</t>
  </si>
  <si>
    <t>Disp change (micron)</t>
  </si>
  <si>
    <t>H3-8</t>
  </si>
  <si>
    <t>REAL: 0.728</t>
  </si>
  <si>
    <t>H2-8</t>
  </si>
  <si>
    <t>V2-8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</si>
</sst>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"/>
    <numFmt numFmtId="165" formatCode="m/d"/>
  </numFmts>
  <fonts count="12">
    <font>
      <sz val="10.0"/>
      <color rgb="FF000000"/>
      <name val="Arial"/>
    </font>
    <font>
      <sz val="12.0"/>
      <color rgb="FF000000"/>
      <name val="Calibri"/>
    </font>
    <font/>
    <font>
      <b/>
      <sz val="12.0"/>
      <color rgb="FF000000"/>
      <name val="Calibri"/>
    </font>
    <font>
      <b/>
      <i/>
      <sz val="12.0"/>
      <color rgb="FF000000"/>
      <name val="Calibri"/>
    </font>
    <font>
      <i/>
      <sz val="12.0"/>
      <color rgb="FFB7B7B7"/>
      <name val="Calibri"/>
    </font>
    <font>
      <i/>
      <sz val="12.0"/>
      <color rgb="FF000000"/>
      <name val="Calibri"/>
    </font>
    <font>
      <sz val="12.0"/>
      <color rgb="FFFF0000"/>
      <name val="Calibri"/>
    </font>
    <font>
      <name val="Arial"/>
    </font>
    <font>
      <sz val="11.0"/>
    </font>
    <font>
      <b/>
      <sz val="12.0"/>
      <color rgb="FFFF0000"/>
      <name val="Calibri"/>
    </font>
    <font>
      <sz val="12.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1" numFmtId="20" xfId="0" applyAlignment="1" applyFont="1" applyNumberFormat="1">
      <alignment horizontal="right" readingOrder="0" shrinkToFit="0" vertical="bottom" wrapText="0"/>
    </xf>
    <xf borderId="0" fillId="0" fontId="2" numFmtId="0" xfId="0" applyAlignment="1" applyFont="1">
      <alignment readingOrder="0"/>
    </xf>
    <xf borderId="0" fillId="2" fontId="3" numFmtId="0" xfId="0" applyAlignment="1" applyFill="1" applyFont="1">
      <alignment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2" fontId="1" numFmtId="0" xfId="0" applyAlignment="1" applyFont="1">
      <alignment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2" fontId="1" numFmtId="20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2" fontId="1" numFmtId="20" xfId="0" applyAlignment="1" applyFont="1" applyNumberFormat="1">
      <alignment readingOrder="0" shrinkToFit="0" vertical="bottom" wrapText="0"/>
    </xf>
    <xf borderId="0" fillId="0" fontId="5" numFmtId="1" xfId="0" applyAlignment="1" applyFont="1" applyNumberFormat="1">
      <alignment horizontal="right" readingOrder="0" shrinkToFit="0" vertical="bottom" wrapText="0"/>
    </xf>
    <xf borderId="0" fillId="2" fontId="2" numFmtId="0" xfId="0" applyFont="1"/>
    <xf borderId="0" fillId="0" fontId="1" numFmtId="165" xfId="0" applyAlignment="1" applyFont="1" applyNumberFormat="1">
      <alignment readingOrder="0" shrinkToFit="0" vertical="bottom" wrapText="0"/>
    </xf>
    <xf borderId="0" fillId="0" fontId="7" numFmtId="0" xfId="0" applyAlignment="1" applyFont="1">
      <alignment horizontal="right" readingOrder="0" shrinkToFit="0" vertical="bottom" wrapText="0"/>
    </xf>
    <xf borderId="0" fillId="0" fontId="8" numFmtId="0" xfId="0" applyAlignment="1" applyFont="1">
      <alignment vertical="bottom"/>
    </xf>
    <xf borderId="0" fillId="0" fontId="8" numFmtId="0" xfId="0" applyAlignment="1" applyFont="1">
      <alignment horizontal="right" vertical="bottom"/>
    </xf>
    <xf borderId="0" fillId="0" fontId="9" numFmtId="0" xfId="0" applyFont="1"/>
    <xf borderId="0" fillId="2" fontId="1" numFmtId="0" xfId="0" applyAlignment="1" applyFont="1">
      <alignment readingOrder="0" shrinkToFit="0" vertical="bottom" wrapText="0"/>
    </xf>
    <xf borderId="0" fillId="0" fontId="10" numFmtId="0" xfId="0" applyAlignment="1" applyFont="1">
      <alignment readingOrder="0" shrinkToFit="0" vertical="bottom" wrapText="0"/>
    </xf>
    <xf borderId="0" fillId="0" fontId="7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1" numFmtId="0" xfId="0" applyAlignment="1" applyFont="1">
      <alignment readingOrder="0"/>
    </xf>
    <xf borderId="0" fillId="0" fontId="11" numFmtId="0" xfId="0" applyFont="1"/>
    <xf borderId="0" fillId="0" fontId="1" numFmtId="0" xfId="0" applyAlignment="1" applyFont="1">
      <alignment horizontal="left" readingOrder="0" shrinkToFit="0" vertical="bottom" wrapText="0"/>
    </xf>
    <xf borderId="0" fillId="0" fontId="7" numFmtId="0" xfId="0" applyAlignment="1" applyFont="1">
      <alignment horizontal="right"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7" numFmtId="0" xfId="0" applyFont="1"/>
    <xf borderId="0" fillId="0" fontId="11" numFmtId="0" xfId="0" applyAlignment="1" applyFont="1">
      <alignment horizontal="left" readingOrder="0"/>
    </xf>
    <xf borderId="0" fillId="0" fontId="5" numFmtId="0" xfId="0" applyAlignment="1" applyFont="1">
      <alignment horizontal="left" readingOrder="0" shrinkToFit="0" vertical="bottom" wrapText="0"/>
    </xf>
    <xf borderId="0" fillId="0" fontId="6" numFmtId="0" xfId="0" applyAlignment="1" applyFont="1">
      <alignment horizontal="left" readingOrder="0" shrinkToFit="0" vertical="bottom" wrapText="0"/>
    </xf>
    <xf borderId="0" fillId="0" fontId="7" numFmtId="0" xfId="0" applyAlignment="1" applyFont="1">
      <alignment readingOrder="0"/>
    </xf>
    <xf borderId="0" fillId="0" fontId="5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2" fontId="1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8.xml"/><Relationship Id="rId22" Type="http://schemas.openxmlformats.org/officeDocument/2006/relationships/worksheet" Target="worksheets/sheet20.xml"/><Relationship Id="rId21" Type="http://schemas.openxmlformats.org/officeDocument/2006/relationships/worksheet" Target="worksheets/sheet19.xml"/><Relationship Id="rId24" Type="http://schemas.openxmlformats.org/officeDocument/2006/relationships/worksheet" Target="worksheets/sheet22.xml"/><Relationship Id="rId23" Type="http://schemas.openxmlformats.org/officeDocument/2006/relationships/worksheet" Target="worksheets/sheet21.xml"/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Relationship Id="rId26" Type="http://schemas.openxmlformats.org/officeDocument/2006/relationships/worksheet" Target="worksheets/sheet24.xml"/><Relationship Id="rId25" Type="http://schemas.openxmlformats.org/officeDocument/2006/relationships/worksheet" Target="worksheets/sheet23.xml"/><Relationship Id="rId28" Type="http://schemas.openxmlformats.org/officeDocument/2006/relationships/worksheet" Target="worksheets/sheet26.xml"/><Relationship Id="rId27" Type="http://schemas.openxmlformats.org/officeDocument/2006/relationships/worksheet" Target="worksheets/sheet25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29" Type="http://schemas.openxmlformats.org/officeDocument/2006/relationships/worksheet" Target="worksheets/sheet27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11" Type="http://schemas.openxmlformats.org/officeDocument/2006/relationships/worksheet" Target="worksheets/sheet9.xml"/><Relationship Id="rId10" Type="http://schemas.openxmlformats.org/officeDocument/2006/relationships/worksheet" Target="worksheets/sheet8.xml"/><Relationship Id="rId13" Type="http://schemas.openxmlformats.org/officeDocument/2006/relationships/worksheet" Target="worksheets/sheet11.xml"/><Relationship Id="rId12" Type="http://schemas.openxmlformats.org/officeDocument/2006/relationships/worksheet" Target="worksheets/sheet10.xml"/><Relationship Id="rId15" Type="http://schemas.openxmlformats.org/officeDocument/2006/relationships/worksheet" Target="worksheets/sheet13.xml"/><Relationship Id="rId14" Type="http://schemas.openxmlformats.org/officeDocument/2006/relationships/worksheet" Target="worksheets/sheet12.xml"/><Relationship Id="rId17" Type="http://schemas.openxmlformats.org/officeDocument/2006/relationships/worksheet" Target="worksheets/sheet15.xml"/><Relationship Id="rId16" Type="http://schemas.openxmlformats.org/officeDocument/2006/relationships/worksheet" Target="worksheets/sheet14.xml"/><Relationship Id="rId19" Type="http://schemas.openxmlformats.org/officeDocument/2006/relationships/worksheet" Target="worksheets/sheet17.xml"/><Relationship Id="rId18" Type="http://schemas.openxmlformats.org/officeDocument/2006/relationships/worksheet" Target="worksheets/sheet16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rgbClr val="3366CC"/>
              </a:solidFill>
              <a:ln cmpd="sng">
                <a:solidFill>
                  <a:srgbClr val="3366CC"/>
                </a:solidFill>
              </a:ln>
            </c:spPr>
          </c:marker>
          <c:xVal>
            <c:numRef>
              <c:f>'H1-8'!$J$4:$J$12</c:f>
            </c:numRef>
          </c:xVal>
          <c:yVal>
            <c:numRef>
              <c:f>'H1-8'!$K$4:$K$12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9219963"/>
        <c:axId val="1677048455"/>
      </c:scatterChart>
      <c:valAx>
        <c:axId val="909219963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677048455"/>
      </c:valAx>
      <c:valAx>
        <c:axId val="167704845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sz="1200">
                    <a:solidFill>
                      <a:srgbClr val="000000"/>
                    </a:solidFill>
                    <a:latin typeface="Roboto"/>
                  </a:defRPr>
                </a:pPr>
                <a:r>
                  <a:rPr b="0" sz="120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sz="1200">
                <a:solidFill>
                  <a:srgbClr val="000000"/>
                </a:solidFill>
                <a:latin typeface="Roboto"/>
              </a:defRPr>
            </a:pPr>
          </a:p>
        </c:txPr>
        <c:crossAx val="909219963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r>
              <a:rPr b="0">
                <a:solidFill>
                  <a:srgbClr val="000000"/>
                </a:solidFill>
                <a:latin typeface="Roboto"/>
              </a:rPr>
              <a:t>Stress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strRef>
              <c:f>'H1-8'!$J$14</c:f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CC"/>
              </a:solidFill>
              <a:ln cmpd="sng">
                <a:solidFill>
                  <a:srgbClr val="3366CC"/>
                </a:solidFill>
              </a:ln>
            </c:spPr>
          </c:marker>
          <c:yVal>
            <c:numRef>
              <c:f>'H1-8'!$J$15:$J$23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8906904"/>
        <c:axId val="1947584370"/>
      </c:scatterChart>
      <c:valAx>
        <c:axId val="1528906904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947584370"/>
      </c:valAx>
      <c:valAx>
        <c:axId val="194758437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sz="1200">
                    <a:solidFill>
                      <a:srgbClr val="000000"/>
                    </a:solidFill>
                    <a:latin typeface="Roboto"/>
                  </a:defRPr>
                </a:pPr>
                <a:r>
                  <a:rPr b="0" sz="1200">
                    <a:solidFill>
                      <a:srgbClr val="000000"/>
                    </a:solidFill>
                    <a:latin typeface="Roboto"/>
                  </a:rPr>
                  <a:t>Stress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sz="1200">
                <a:solidFill>
                  <a:srgbClr val="000000"/>
                </a:solidFill>
                <a:latin typeface="Roboto"/>
              </a:defRPr>
            </a:pPr>
          </a:p>
        </c:txPr>
        <c:crossAx val="1528906904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952500</xdr:colOff>
      <xdr:row>14</xdr:row>
      <xdr:rowOff>0</xdr:rowOff>
    </xdr:from>
    <xdr:ext cx="5715000" cy="353377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10</xdr:col>
      <xdr:colOff>161925</xdr:colOff>
      <xdr:row>12</xdr:row>
      <xdr:rowOff>152400</xdr:rowOff>
    </xdr:from>
    <xdr:ext cx="5715000" cy="3533775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2">
        <v>42910.0</v>
      </c>
      <c r="C1" s="3"/>
      <c r="D1" s="3"/>
      <c r="E1" s="3"/>
      <c r="F1" s="3"/>
      <c r="G1" s="3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4">
        <v>0.0</v>
      </c>
      <c r="B3" s="4">
        <v>0.0</v>
      </c>
      <c r="C3" s="1">
        <v>0.0</v>
      </c>
      <c r="D3" s="1">
        <v>478.0</v>
      </c>
      <c r="E3" s="4">
        <v>16.3</v>
      </c>
      <c r="F3" s="3"/>
      <c r="G3" s="3"/>
    </row>
    <row r="4">
      <c r="A4" s="5">
        <v>0.06944444444444445</v>
      </c>
      <c r="B4" s="4">
        <v>1.0</v>
      </c>
      <c r="C4" s="1" t="s">
        <v>8</v>
      </c>
      <c r="D4" s="4">
        <v>605.0</v>
      </c>
      <c r="E4" s="4">
        <v>16.2375</v>
      </c>
      <c r="F4" s="4">
        <v>3.0</v>
      </c>
      <c r="G4" s="4">
        <v>3.0</v>
      </c>
    </row>
    <row r="5">
      <c r="A5" s="5">
        <v>0.08333333333333333</v>
      </c>
      <c r="B5" s="4">
        <v>2.0</v>
      </c>
      <c r="C5" s="1" t="s">
        <v>9</v>
      </c>
      <c r="D5" s="4">
        <v>729.0</v>
      </c>
      <c r="E5" s="4">
        <v>16.1755</v>
      </c>
      <c r="F5" s="4">
        <v>4.0</v>
      </c>
      <c r="G5" s="4">
        <v>4.0</v>
      </c>
    </row>
    <row r="6">
      <c r="A6" s="5">
        <v>0.09375</v>
      </c>
      <c r="B6" s="4">
        <v>3.0</v>
      </c>
      <c r="C6" s="1" t="s">
        <v>10</v>
      </c>
      <c r="D6" s="4">
        <v>854.0</v>
      </c>
      <c r="E6" s="4">
        <v>16.113</v>
      </c>
      <c r="F6" s="4">
        <v>5.0</v>
      </c>
      <c r="G6" s="4">
        <v>5.0</v>
      </c>
    </row>
    <row r="7">
      <c r="A7" s="5">
        <v>0.1</v>
      </c>
      <c r="B7" s="4">
        <v>4.0</v>
      </c>
      <c r="C7" s="1" t="s">
        <v>11</v>
      </c>
      <c r="D7" s="4">
        <v>979.0</v>
      </c>
      <c r="E7" s="4">
        <v>16.0505</v>
      </c>
      <c r="F7" s="4">
        <v>6.0</v>
      </c>
      <c r="G7" s="4">
        <v>6.0</v>
      </c>
    </row>
    <row r="8">
      <c r="A8" s="5">
        <v>0.10833333333333334</v>
      </c>
      <c r="B8" s="4">
        <v>5.0</v>
      </c>
      <c r="C8" s="1" t="s">
        <v>12</v>
      </c>
      <c r="D8" s="4">
        <v>1104.0</v>
      </c>
      <c r="E8" s="4">
        <v>15.988</v>
      </c>
      <c r="F8" s="4">
        <v>7.0</v>
      </c>
      <c r="G8" s="4">
        <v>7.0</v>
      </c>
    </row>
    <row r="9">
      <c r="A9" s="5">
        <v>0.11527777777777778</v>
      </c>
      <c r="B9" s="4">
        <v>6.0</v>
      </c>
      <c r="C9" s="1" t="s">
        <v>13</v>
      </c>
      <c r="D9" s="4">
        <v>1229.0</v>
      </c>
      <c r="E9" s="4">
        <v>15.9255</v>
      </c>
      <c r="F9" s="4">
        <v>8.0</v>
      </c>
      <c r="G9" s="4">
        <v>8.0</v>
      </c>
    </row>
    <row r="10">
      <c r="A10" s="5">
        <v>0.12222222222222222</v>
      </c>
      <c r="B10" s="4">
        <v>7.0</v>
      </c>
      <c r="C10" s="1" t="s">
        <v>14</v>
      </c>
      <c r="D10" s="4">
        <v>1354.0</v>
      </c>
      <c r="E10" s="4">
        <v>15.863</v>
      </c>
      <c r="F10" s="4">
        <v>9.0</v>
      </c>
      <c r="G10" s="4">
        <v>9.0</v>
      </c>
    </row>
    <row r="11">
      <c r="A11" s="5">
        <v>0.12916666666666668</v>
      </c>
      <c r="B11" s="4">
        <v>8.0</v>
      </c>
      <c r="C11" s="1" t="s">
        <v>15</v>
      </c>
      <c r="D11" s="4">
        <v>1479.0</v>
      </c>
      <c r="E11" s="4">
        <v>15.8005</v>
      </c>
      <c r="F11" s="4">
        <v>10.0</v>
      </c>
      <c r="G11" s="4">
        <v>10.0</v>
      </c>
    </row>
    <row r="12">
      <c r="A12" s="5">
        <v>0.13541666666666666</v>
      </c>
      <c r="B12" s="4">
        <v>9.0</v>
      </c>
      <c r="C12" s="1" t="s">
        <v>16</v>
      </c>
      <c r="D12" s="4">
        <v>1604.0</v>
      </c>
      <c r="E12" s="4">
        <v>15.738</v>
      </c>
      <c r="F12" s="4">
        <v>11.0</v>
      </c>
      <c r="G12" s="4">
        <v>11.0</v>
      </c>
    </row>
    <row r="13">
      <c r="A13" s="5">
        <v>0.14166666666666666</v>
      </c>
      <c r="B13" s="4">
        <v>10.0</v>
      </c>
      <c r="C13" s="1" t="s">
        <v>17</v>
      </c>
      <c r="D13" s="4">
        <v>1729.0</v>
      </c>
      <c r="E13" s="4">
        <v>15.6755</v>
      </c>
      <c r="F13" s="4">
        <v>12.0</v>
      </c>
      <c r="G13" s="4">
        <v>12.0</v>
      </c>
    </row>
    <row r="14">
      <c r="A14" s="5">
        <v>0.14791666666666667</v>
      </c>
      <c r="B14" s="4">
        <v>11.0</v>
      </c>
      <c r="C14" s="1" t="s">
        <v>18</v>
      </c>
      <c r="D14" s="4">
        <v>1854.0</v>
      </c>
      <c r="E14" s="4">
        <v>15.613</v>
      </c>
      <c r="F14" s="4">
        <v>13.0</v>
      </c>
      <c r="G14" s="4">
        <v>13.0</v>
      </c>
    </row>
    <row r="15">
      <c r="A15" s="5">
        <v>0.15486111111111112</v>
      </c>
      <c r="B15" s="4">
        <v>12.0</v>
      </c>
      <c r="C15" s="1" t="s">
        <v>19</v>
      </c>
      <c r="D15" s="4">
        <v>1979.0</v>
      </c>
      <c r="E15" s="4">
        <v>15.5505</v>
      </c>
      <c r="F15" s="4">
        <v>14.0</v>
      </c>
      <c r="G15" s="4">
        <v>14.0</v>
      </c>
    </row>
    <row r="16">
      <c r="A16" s="5">
        <v>0.16180555555555556</v>
      </c>
      <c r="B16" s="4">
        <v>13.0</v>
      </c>
      <c r="C16" s="1" t="s">
        <v>20</v>
      </c>
      <c r="D16" s="4">
        <v>2229.0</v>
      </c>
      <c r="E16" s="4">
        <v>15.4255</v>
      </c>
      <c r="F16" s="4">
        <v>15.0</v>
      </c>
      <c r="G16" s="4">
        <v>15.0</v>
      </c>
    </row>
    <row r="17">
      <c r="A17" s="5">
        <v>0.1701388888888889</v>
      </c>
      <c r="B17" s="4">
        <v>14.0</v>
      </c>
      <c r="C17" s="1" t="s">
        <v>21</v>
      </c>
      <c r="D17" s="4">
        <v>2479.0</v>
      </c>
      <c r="E17" s="4">
        <v>15.3005</v>
      </c>
      <c r="F17" s="4">
        <v>16.0</v>
      </c>
      <c r="G17" s="4">
        <v>16.0</v>
      </c>
    </row>
    <row r="18">
      <c r="A18" s="5">
        <v>0.17777777777777778</v>
      </c>
      <c r="B18" s="4">
        <v>15.0</v>
      </c>
      <c r="C18" s="1" t="s">
        <v>22</v>
      </c>
      <c r="D18" s="4">
        <v>2979.0</v>
      </c>
      <c r="E18" s="4">
        <v>15.175</v>
      </c>
      <c r="F18" s="4">
        <v>17.0</v>
      </c>
      <c r="G18" s="4">
        <v>17.0</v>
      </c>
    </row>
    <row r="19">
      <c r="A19" s="5">
        <v>0.18888888888888888</v>
      </c>
      <c r="B19" s="4">
        <v>16.0</v>
      </c>
      <c r="C19" s="1" t="s">
        <v>23</v>
      </c>
      <c r="D19" s="4">
        <v>3203.0</v>
      </c>
      <c r="E19" s="1" t="s">
        <v>24</v>
      </c>
      <c r="F19" s="4">
        <v>18.0</v>
      </c>
      <c r="G19" s="4">
        <v>18.0</v>
      </c>
    </row>
    <row r="20">
      <c r="A20" s="5">
        <v>0.19652777777777777</v>
      </c>
      <c r="B20" s="4">
        <v>17.0</v>
      </c>
      <c r="C20" s="1" t="s">
        <v>25</v>
      </c>
      <c r="D20" s="3"/>
      <c r="E20" s="1" t="s">
        <v>26</v>
      </c>
      <c r="F20" s="3"/>
      <c r="G20" s="4">
        <v>19.0</v>
      </c>
    </row>
    <row r="21">
      <c r="A21" s="5">
        <v>0.20208333333333334</v>
      </c>
      <c r="B21" s="4">
        <v>18.0</v>
      </c>
      <c r="C21" s="1" t="s">
        <v>25</v>
      </c>
      <c r="D21" s="3"/>
      <c r="E21" s="1" t="s">
        <v>27</v>
      </c>
      <c r="F21" s="3"/>
      <c r="G21" s="4">
        <v>20.0</v>
      </c>
    </row>
    <row r="22">
      <c r="A22" s="3"/>
      <c r="B22" s="3"/>
      <c r="C22" s="3"/>
      <c r="D22" s="3"/>
      <c r="E22" s="3"/>
      <c r="F22" s="3"/>
      <c r="G22" s="3"/>
    </row>
    <row r="23">
      <c r="A23" s="3"/>
      <c r="B23" s="3"/>
      <c r="C23" s="3"/>
      <c r="D23" s="3"/>
      <c r="E23" s="3"/>
      <c r="F23" s="3"/>
      <c r="G23" s="3"/>
    </row>
    <row r="24">
      <c r="A24" s="3"/>
      <c r="B24" s="3"/>
      <c r="C24" s="3"/>
      <c r="D24" s="3"/>
      <c r="E24" s="3"/>
      <c r="F24" s="3"/>
      <c r="G24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28</v>
      </c>
      <c r="B1" s="3"/>
      <c r="C1" s="1" t="s">
        <v>29</v>
      </c>
      <c r="D1" s="1">
        <v>1.107</v>
      </c>
      <c r="E1" s="3"/>
      <c r="F1" s="3"/>
      <c r="G1" s="3"/>
      <c r="H1" s="3"/>
      <c r="I1" s="3"/>
      <c r="J1" s="3"/>
      <c r="K1" s="3"/>
      <c r="L1" s="3"/>
      <c r="M1" s="3"/>
      <c r="N1" s="3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/>
      <c r="I2" s="3"/>
      <c r="J2" s="1" t="s">
        <v>30</v>
      </c>
      <c r="K2" s="1" t="s">
        <v>31</v>
      </c>
      <c r="L2" s="3"/>
      <c r="M2" s="3"/>
      <c r="N2" s="3"/>
    </row>
    <row r="3">
      <c r="A3" s="4">
        <v>0.0</v>
      </c>
      <c r="B3" s="4">
        <v>0.0</v>
      </c>
      <c r="C3" s="4">
        <v>0.0</v>
      </c>
      <c r="D3" s="4">
        <v>-3060.0</v>
      </c>
      <c r="E3" s="4">
        <v>16.7</v>
      </c>
      <c r="F3" s="3"/>
      <c r="G3" s="3"/>
      <c r="H3" s="3"/>
      <c r="I3" s="3"/>
      <c r="J3" s="3"/>
      <c r="K3" s="3"/>
      <c r="L3" s="3"/>
      <c r="M3" s="3"/>
      <c r="N3" s="3"/>
    </row>
    <row r="4">
      <c r="A4" s="5">
        <v>0.24444444444444444</v>
      </c>
      <c r="B4" s="4">
        <v>1.0</v>
      </c>
      <c r="C4" s="1" t="s">
        <v>32</v>
      </c>
      <c r="D4" s="4">
        <v>-2809.0</v>
      </c>
      <c r="E4" s="4">
        <v>16.5745</v>
      </c>
      <c r="F4" s="4">
        <v>21.0</v>
      </c>
      <c r="G4" s="4">
        <v>21.0</v>
      </c>
      <c r="H4" s="3"/>
      <c r="I4" s="3"/>
      <c r="J4" s="4">
        <v>455.0</v>
      </c>
      <c r="K4" s="4">
        <v>251.0</v>
      </c>
      <c r="L4" s="3"/>
      <c r="M4" s="3"/>
      <c r="N4" s="3"/>
    </row>
    <row r="5">
      <c r="A5" s="5">
        <v>0.25416666666666665</v>
      </c>
      <c r="B5" s="4">
        <v>2.0</v>
      </c>
      <c r="C5" s="1" t="s">
        <v>33</v>
      </c>
      <c r="D5" s="4">
        <v>-2559.0</v>
      </c>
      <c r="E5" s="4">
        <v>16.4495</v>
      </c>
      <c r="F5" s="4">
        <v>22.0</v>
      </c>
      <c r="G5" s="4">
        <v>22.0</v>
      </c>
      <c r="H5" s="3"/>
      <c r="I5" s="3"/>
      <c r="J5" s="4">
        <v>536.0</v>
      </c>
      <c r="K5" s="4">
        <v>501.0</v>
      </c>
      <c r="L5" s="3"/>
      <c r="M5" s="3"/>
      <c r="N5" s="3"/>
    </row>
    <row r="6">
      <c r="A6" s="5">
        <v>0.2611111111111111</v>
      </c>
      <c r="B6" s="4">
        <v>3.0</v>
      </c>
      <c r="C6" s="1" t="s">
        <v>34</v>
      </c>
      <c r="D6" s="4">
        <v>-2309.0</v>
      </c>
      <c r="E6" s="4">
        <v>16.3245</v>
      </c>
      <c r="F6" s="4">
        <v>23.0</v>
      </c>
      <c r="G6" s="4">
        <v>23.0</v>
      </c>
      <c r="H6" s="3"/>
      <c r="I6" s="3"/>
      <c r="J6" s="4">
        <v>596.0</v>
      </c>
      <c r="K6" s="4">
        <v>751.0</v>
      </c>
      <c r="L6" s="3"/>
      <c r="M6" s="3"/>
      <c r="N6" s="3"/>
    </row>
    <row r="7">
      <c r="A7" s="5">
        <v>0.26875</v>
      </c>
      <c r="B7" s="4">
        <v>4.0</v>
      </c>
      <c r="C7" s="1" t="s">
        <v>35</v>
      </c>
      <c r="D7" s="4">
        <v>-1909.0</v>
      </c>
      <c r="E7" s="4">
        <v>16.1245</v>
      </c>
      <c r="F7" s="4">
        <v>24.0</v>
      </c>
      <c r="G7" s="4">
        <v>24.0</v>
      </c>
      <c r="H7" s="3"/>
      <c r="I7" s="3"/>
      <c r="J7" s="4">
        <v>675.0</v>
      </c>
      <c r="K7" s="4">
        <v>1151.0</v>
      </c>
      <c r="L7" s="3"/>
      <c r="M7" s="3"/>
      <c r="N7" s="3"/>
    </row>
    <row r="8">
      <c r="A8" s="5">
        <v>0.2777777777777778</v>
      </c>
      <c r="B8" s="4">
        <v>5.0</v>
      </c>
      <c r="C8" s="1" t="s">
        <v>36</v>
      </c>
      <c r="D8" s="4">
        <v>-1659.0</v>
      </c>
      <c r="E8" s="4">
        <v>15.9995</v>
      </c>
      <c r="F8" s="4">
        <v>25.0</v>
      </c>
      <c r="G8" s="4">
        <v>25.0</v>
      </c>
      <c r="H8" s="3"/>
      <c r="I8" s="3"/>
      <c r="J8" s="4">
        <v>707.0</v>
      </c>
      <c r="K8" s="4">
        <v>1401.0</v>
      </c>
      <c r="L8" s="3"/>
      <c r="M8" s="3"/>
      <c r="N8" s="3"/>
    </row>
    <row r="9">
      <c r="A9" s="5">
        <v>0.2847222222222222</v>
      </c>
      <c r="B9" s="4">
        <v>6.0</v>
      </c>
      <c r="C9" s="1" t="s">
        <v>37</v>
      </c>
      <c r="D9" s="4">
        <v>-1329.0</v>
      </c>
      <c r="E9" s="4">
        <v>15.8345</v>
      </c>
      <c r="F9" s="4">
        <v>26.0</v>
      </c>
      <c r="G9" s="4">
        <v>26.0</v>
      </c>
      <c r="H9" s="3"/>
      <c r="I9" s="3"/>
      <c r="J9" s="4">
        <v>719.0</v>
      </c>
      <c r="K9" s="4">
        <v>1731.0</v>
      </c>
      <c r="L9" s="3"/>
      <c r="M9" s="3"/>
      <c r="N9" s="3"/>
    </row>
    <row r="10">
      <c r="A10" s="5">
        <v>0.29305555555555557</v>
      </c>
      <c r="B10" s="4">
        <v>7.0</v>
      </c>
      <c r="C10" s="1" t="s">
        <v>38</v>
      </c>
      <c r="D10" s="4">
        <v>-1279.0</v>
      </c>
      <c r="E10" s="4">
        <v>15.8095</v>
      </c>
      <c r="F10" s="4">
        <v>27.0</v>
      </c>
      <c r="G10" s="4">
        <v>27.0</v>
      </c>
      <c r="H10" s="3"/>
      <c r="I10" s="3"/>
      <c r="J10" s="4">
        <v>710.0</v>
      </c>
      <c r="K10" s="4">
        <v>1781.0</v>
      </c>
      <c r="L10" s="3"/>
      <c r="M10" s="3"/>
      <c r="N10" s="3"/>
    </row>
    <row r="11">
      <c r="A11" s="5">
        <v>0.2986111111111111</v>
      </c>
      <c r="B11" s="4">
        <v>8.0</v>
      </c>
      <c r="C11" s="1" t="s">
        <v>39</v>
      </c>
      <c r="D11" s="4">
        <v>-1229.0</v>
      </c>
      <c r="E11" s="4">
        <v>15.7845</v>
      </c>
      <c r="F11" s="4">
        <v>28.0</v>
      </c>
      <c r="G11" s="4">
        <v>28.0</v>
      </c>
      <c r="H11" s="3"/>
      <c r="I11" s="3"/>
      <c r="J11" s="4">
        <v>694.0</v>
      </c>
      <c r="K11" s="4">
        <v>1831.0</v>
      </c>
      <c r="L11" s="3"/>
      <c r="M11" s="3"/>
      <c r="N11" s="3"/>
    </row>
    <row r="12">
      <c r="A12" s="5">
        <v>0.3055555555555556</v>
      </c>
      <c r="B12" s="4">
        <v>9.0</v>
      </c>
      <c r="C12" s="1" t="s">
        <v>40</v>
      </c>
      <c r="D12" s="4">
        <v>-1179.0</v>
      </c>
      <c r="E12" s="1" t="s">
        <v>24</v>
      </c>
      <c r="F12" s="4">
        <v>29.0</v>
      </c>
      <c r="G12" s="4">
        <v>29.0</v>
      </c>
      <c r="H12" s="3"/>
      <c r="I12" s="3"/>
      <c r="J12" s="4">
        <v>663.0</v>
      </c>
      <c r="K12" s="4">
        <v>1881.0</v>
      </c>
      <c r="L12" s="3"/>
      <c r="M12" s="3"/>
      <c r="N12" s="3"/>
    </row>
    <row r="13">
      <c r="A13" s="3"/>
      <c r="B13" s="3"/>
      <c r="C13" s="3"/>
      <c r="D13" s="3"/>
      <c r="E13" s="1" t="s">
        <v>26</v>
      </c>
      <c r="F13" s="3"/>
      <c r="G13" s="4">
        <v>30.0</v>
      </c>
      <c r="H13" s="3"/>
      <c r="I13" s="3"/>
      <c r="J13" s="3"/>
      <c r="K13" s="3"/>
      <c r="L13" s="3"/>
      <c r="M13" s="3"/>
      <c r="N13" s="3"/>
    </row>
    <row r="14">
      <c r="A14" s="3"/>
      <c r="B14" s="3"/>
      <c r="D14" s="3"/>
      <c r="E14" s="1" t="s">
        <v>27</v>
      </c>
      <c r="F14" s="3"/>
      <c r="G14" s="4">
        <v>31.0</v>
      </c>
      <c r="H14" s="3"/>
      <c r="I14" s="3"/>
      <c r="J14" s="1" t="s">
        <v>41</v>
      </c>
      <c r="K14" s="3"/>
      <c r="L14" s="3"/>
      <c r="M14" s="3"/>
      <c r="N14" s="3"/>
    </row>
    <row r="15">
      <c r="A15" s="3"/>
      <c r="B15" s="3"/>
      <c r="D15" s="3"/>
      <c r="E15" s="3"/>
      <c r="F15" s="3"/>
      <c r="G15" s="3"/>
      <c r="H15" s="3"/>
      <c r="I15" s="3"/>
      <c r="J15" s="3">
        <f t="shared" ref="J15:J23" si="1">J4/$D$1</f>
        <v>411.0207769</v>
      </c>
      <c r="K15" s="3"/>
      <c r="L15" s="3"/>
      <c r="M15" s="3"/>
      <c r="N15" s="3"/>
    </row>
    <row r="16">
      <c r="A16" s="3"/>
      <c r="B16" s="3"/>
      <c r="C16" s="3"/>
      <c r="D16" s="3"/>
      <c r="E16" s="3"/>
      <c r="F16" s="3"/>
      <c r="G16" s="3"/>
      <c r="H16" s="3"/>
      <c r="J16" s="3">
        <f t="shared" si="1"/>
        <v>484.1915086</v>
      </c>
    </row>
    <row r="17">
      <c r="A17" s="3"/>
      <c r="B17" s="3"/>
      <c r="C17" s="3"/>
      <c r="D17" s="3"/>
      <c r="E17" s="3"/>
      <c r="F17" s="3"/>
      <c r="G17" s="3"/>
      <c r="H17" s="3"/>
      <c r="J17" s="3">
        <f t="shared" si="1"/>
        <v>538.3920506</v>
      </c>
    </row>
    <row r="18">
      <c r="A18" s="3"/>
      <c r="B18" s="6" t="s">
        <v>42</v>
      </c>
      <c r="C18">
        <f>(2.5+(-D3*0.001+D12*0.001))/2.5 -1</f>
        <v>0.7524</v>
      </c>
      <c r="D18" s="3"/>
      <c r="E18" s="3"/>
      <c r="F18" s="3"/>
      <c r="G18" s="3"/>
      <c r="H18" s="3"/>
      <c r="J18" s="3">
        <f t="shared" si="1"/>
        <v>609.7560976</v>
      </c>
    </row>
    <row r="19">
      <c r="A19" s="3"/>
      <c r="B19" s="3"/>
      <c r="C19" s="3"/>
      <c r="D19" s="3"/>
      <c r="E19" s="3"/>
      <c r="F19" s="3"/>
      <c r="G19" s="3"/>
      <c r="H19" s="3"/>
      <c r="J19" s="3">
        <f t="shared" si="1"/>
        <v>638.6630533</v>
      </c>
    </row>
    <row r="20">
      <c r="A20" s="3"/>
      <c r="B20" s="3"/>
      <c r="C20" s="3"/>
      <c r="D20" s="3"/>
      <c r="E20" s="3"/>
      <c r="F20" s="3"/>
      <c r="G20" s="3"/>
      <c r="H20" s="3"/>
      <c r="J20" s="3">
        <f t="shared" si="1"/>
        <v>649.5031617</v>
      </c>
    </row>
    <row r="21">
      <c r="A21" s="3"/>
      <c r="B21" s="3"/>
      <c r="C21" s="3"/>
      <c r="D21" s="3"/>
      <c r="E21" s="3"/>
      <c r="F21" s="3"/>
      <c r="G21" s="3"/>
      <c r="H21" s="3"/>
      <c r="J21" s="3">
        <f t="shared" si="1"/>
        <v>641.3730804</v>
      </c>
    </row>
    <row r="22">
      <c r="A22" s="3"/>
      <c r="B22" s="3"/>
      <c r="C22" s="3"/>
      <c r="D22" s="3"/>
      <c r="E22" s="3"/>
      <c r="F22" s="3"/>
      <c r="G22" s="3"/>
      <c r="H22" s="3"/>
      <c r="J22" s="3">
        <f t="shared" si="1"/>
        <v>626.9196025</v>
      </c>
    </row>
    <row r="23">
      <c r="A23" s="3"/>
      <c r="B23" s="3"/>
      <c r="C23" s="3"/>
      <c r="D23" s="3"/>
      <c r="E23" s="3"/>
      <c r="F23" s="3"/>
      <c r="G23" s="3"/>
      <c r="H23" s="3"/>
      <c r="J23" s="3">
        <f t="shared" si="1"/>
        <v>598.9159892</v>
      </c>
    </row>
    <row r="24">
      <c r="A24" s="3"/>
      <c r="B24" s="3"/>
      <c r="C24" s="3"/>
      <c r="D24" s="3"/>
      <c r="E24" s="3"/>
      <c r="F24" s="3"/>
      <c r="G24" s="3"/>
      <c r="H24" s="3"/>
      <c r="J24" s="3"/>
    </row>
    <row r="25">
      <c r="A25" s="3"/>
      <c r="B25" s="3"/>
      <c r="C25" s="3"/>
      <c r="D25" s="3"/>
      <c r="E25" s="3"/>
      <c r="F25" s="3"/>
      <c r="G25" s="3"/>
      <c r="H25" s="3"/>
    </row>
    <row r="26">
      <c r="A26" s="3"/>
      <c r="B26" s="3"/>
      <c r="C26" s="3"/>
      <c r="D26" s="3"/>
      <c r="E26" s="3"/>
      <c r="F26" s="3"/>
      <c r="G26" s="3"/>
      <c r="H26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/>
      <c r="I2" s="1" t="s">
        <v>30</v>
      </c>
      <c r="J2" s="1" t="s">
        <v>31</v>
      </c>
    </row>
    <row r="3">
      <c r="A3" s="4">
        <v>0.0</v>
      </c>
      <c r="B3" s="4">
        <v>0.0</v>
      </c>
      <c r="C3" s="1">
        <v>0.0</v>
      </c>
      <c r="D3" s="4">
        <v>-3060.0</v>
      </c>
      <c r="E3" s="4">
        <v>16.7</v>
      </c>
      <c r="F3" s="3"/>
      <c r="G3" s="3"/>
      <c r="H3" s="3"/>
      <c r="I3" s="4">
        <v>500.0</v>
      </c>
      <c r="J3" s="4">
        <v>174.0</v>
      </c>
    </row>
    <row r="4">
      <c r="A4" s="5">
        <v>0.34375</v>
      </c>
      <c r="B4" s="4">
        <v>1.0</v>
      </c>
      <c r="C4" s="1" t="s">
        <v>44</v>
      </c>
      <c r="D4" s="4">
        <v>-2886.0</v>
      </c>
      <c r="E4" s="4">
        <v>16.613</v>
      </c>
      <c r="F4" s="4">
        <v>32.0</v>
      </c>
      <c r="G4" s="4">
        <v>32.0</v>
      </c>
      <c r="H4" s="3"/>
      <c r="I4" s="4">
        <v>600.0</v>
      </c>
      <c r="J4" s="4">
        <v>220.0</v>
      </c>
    </row>
    <row r="5">
      <c r="A5" s="5">
        <v>0.3548611111111111</v>
      </c>
      <c r="B5" s="4">
        <v>2.0</v>
      </c>
      <c r="C5" s="1" t="s">
        <v>45</v>
      </c>
      <c r="D5" s="4">
        <v>-2840.0</v>
      </c>
      <c r="E5" s="4">
        <v>16.59</v>
      </c>
      <c r="F5" s="4">
        <v>33.0</v>
      </c>
      <c r="G5" s="4">
        <v>33.0</v>
      </c>
      <c r="H5" s="3"/>
      <c r="I5" s="4">
        <v>700.0</v>
      </c>
      <c r="J5" s="4">
        <v>313.0</v>
      </c>
    </row>
    <row r="6">
      <c r="A6" s="5">
        <v>0.36041666666666666</v>
      </c>
      <c r="B6" s="4">
        <v>3.0</v>
      </c>
      <c r="C6" s="1" t="s">
        <v>46</v>
      </c>
      <c r="D6" s="4">
        <v>-2747.0</v>
      </c>
      <c r="E6" s="4">
        <v>16.5435</v>
      </c>
      <c r="F6" s="4">
        <v>34.0</v>
      </c>
      <c r="G6" s="4">
        <v>34.0</v>
      </c>
      <c r="H6" s="3"/>
      <c r="I6" s="4">
        <v>800.0</v>
      </c>
      <c r="J6" s="4">
        <v>521.0</v>
      </c>
    </row>
    <row r="7">
      <c r="A7" s="5">
        <v>0.37083333333333335</v>
      </c>
      <c r="B7" s="4">
        <v>4.0</v>
      </c>
      <c r="C7" s="1" t="s">
        <v>47</v>
      </c>
      <c r="D7" s="4">
        <v>-2539.0</v>
      </c>
      <c r="E7" s="4">
        <v>16.4395</v>
      </c>
      <c r="F7" s="4">
        <v>35.0</v>
      </c>
      <c r="G7" s="4">
        <v>35.0</v>
      </c>
      <c r="H7" s="3"/>
      <c r="I7" s="4">
        <v>850.0</v>
      </c>
      <c r="J7" s="4">
        <v>664.0</v>
      </c>
    </row>
    <row r="8">
      <c r="A8" s="5">
        <v>0.3784722222222222</v>
      </c>
      <c r="B8" s="4">
        <v>5.0</v>
      </c>
      <c r="C8" s="1" t="s">
        <v>48</v>
      </c>
      <c r="D8" s="4">
        <v>-2396.0</v>
      </c>
      <c r="E8" s="4">
        <v>16.368</v>
      </c>
      <c r="F8" s="4">
        <v>36.0</v>
      </c>
      <c r="G8" s="4">
        <v>36.0</v>
      </c>
      <c r="H8" s="3"/>
      <c r="I8" s="4">
        <v>900.0</v>
      </c>
      <c r="J8" s="4">
        <v>831.0</v>
      </c>
    </row>
    <row r="9">
      <c r="A9" s="5">
        <v>0.3854166666666667</v>
      </c>
      <c r="B9" s="4">
        <v>6.0</v>
      </c>
      <c r="C9" s="1" t="s">
        <v>49</v>
      </c>
      <c r="D9" s="4">
        <v>-2229.0</v>
      </c>
      <c r="E9" s="4">
        <v>16.2845</v>
      </c>
      <c r="F9" s="4">
        <v>37.0</v>
      </c>
      <c r="G9" s="4">
        <v>37.0</v>
      </c>
      <c r="H9" s="3"/>
      <c r="I9" s="4">
        <v>1000.0</v>
      </c>
      <c r="J9" s="4">
        <v>1211.0</v>
      </c>
    </row>
    <row r="10">
      <c r="A10" s="5">
        <v>0.39166666666666666</v>
      </c>
      <c r="B10" s="4">
        <v>7.0</v>
      </c>
      <c r="C10" s="1" t="s">
        <v>50</v>
      </c>
      <c r="D10" s="4">
        <v>-1849.0</v>
      </c>
      <c r="E10" s="4">
        <v>16.0945</v>
      </c>
      <c r="F10" s="4">
        <v>38.0</v>
      </c>
      <c r="G10" s="4">
        <v>38.0</v>
      </c>
      <c r="H10" s="3"/>
      <c r="I10" s="4">
        <v>1075.0</v>
      </c>
      <c r="J10" s="4">
        <v>1943.0</v>
      </c>
    </row>
    <row r="11">
      <c r="A11" s="5">
        <v>0.40069444444444446</v>
      </c>
      <c r="B11" s="4">
        <v>8.0</v>
      </c>
      <c r="C11" s="1" t="s">
        <v>51</v>
      </c>
      <c r="D11" s="4">
        <v>-1117.0</v>
      </c>
      <c r="E11" s="4">
        <v>15.7285</v>
      </c>
      <c r="F11" s="4">
        <v>39.0</v>
      </c>
      <c r="G11" s="4">
        <v>39.0</v>
      </c>
      <c r="H11" s="3"/>
      <c r="I11" s="3"/>
      <c r="J11" s="3"/>
    </row>
    <row r="12">
      <c r="A12" s="5">
        <v>0.41388888888888886</v>
      </c>
      <c r="B12" s="4">
        <v>9.0</v>
      </c>
      <c r="C12" s="1" t="s">
        <v>52</v>
      </c>
      <c r="D12" s="1" t="s">
        <v>53</v>
      </c>
      <c r="E12" s="3"/>
      <c r="F12" s="4">
        <v>40.0</v>
      </c>
      <c r="G12" s="4">
        <v>40.0</v>
      </c>
      <c r="H12" s="3"/>
      <c r="I12" s="3"/>
      <c r="J12" s="3"/>
    </row>
    <row r="13">
      <c r="A13" s="3"/>
      <c r="B13" s="3"/>
      <c r="C13" s="3"/>
      <c r="D13" s="1" t="s">
        <v>26</v>
      </c>
      <c r="E13" s="3"/>
      <c r="F13" s="3"/>
      <c r="G13" s="4">
        <v>41.0</v>
      </c>
      <c r="H13" s="3"/>
      <c r="I13" s="3"/>
      <c r="J13" s="3"/>
    </row>
    <row r="14">
      <c r="A14" s="3"/>
      <c r="B14" s="3"/>
      <c r="C14" s="3"/>
      <c r="D14" s="1" t="s">
        <v>27</v>
      </c>
      <c r="E14" s="3"/>
      <c r="F14" s="3"/>
      <c r="G14" s="4">
        <v>42.0</v>
      </c>
      <c r="H14" s="3"/>
      <c r="I14" s="3"/>
      <c r="J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</row>
    <row r="18">
      <c r="B18" s="6" t="s">
        <v>42</v>
      </c>
      <c r="C18">
        <f>(2.5+(-D3*0.001+D11*0.001))/2.5 -1</f>
        <v>0.7772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4" max="4" width="16.71"/>
  </cols>
  <sheetData>
    <row r="1">
      <c r="A1" s="7" t="s">
        <v>54</v>
      </c>
      <c r="B1" s="8" t="s">
        <v>55</v>
      </c>
      <c r="D1" s="8" t="s">
        <v>56</v>
      </c>
      <c r="E1" s="8">
        <v>0.97</v>
      </c>
      <c r="F1" s="3"/>
      <c r="G1" s="3"/>
      <c r="H1" s="3"/>
      <c r="I1" s="3"/>
    </row>
    <row r="2">
      <c r="A2" s="9"/>
      <c r="B2" s="3"/>
      <c r="C2" s="3"/>
      <c r="D2" s="3"/>
      <c r="E2" s="3"/>
      <c r="F2" s="3"/>
      <c r="G2" s="3"/>
      <c r="H2" s="3"/>
      <c r="I2" s="3"/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</row>
    <row r="4">
      <c r="A4" s="11">
        <v>0.5444444444444444</v>
      </c>
      <c r="B4" s="4">
        <v>0.0</v>
      </c>
      <c r="C4" s="1">
        <v>0.0</v>
      </c>
      <c r="D4" s="12">
        <v>0.0</v>
      </c>
      <c r="E4" s="13">
        <v>0.0</v>
      </c>
      <c r="F4" s="4">
        <v>-3050.0</v>
      </c>
      <c r="G4" s="4">
        <v>16.7</v>
      </c>
      <c r="H4" s="3"/>
      <c r="I4" s="3"/>
    </row>
    <row r="5">
      <c r="A5" s="11">
        <v>0.5486111111111112</v>
      </c>
      <c r="B5" s="4">
        <v>1.0</v>
      </c>
      <c r="C5" s="4" t="s">
        <v>59</v>
      </c>
      <c r="D5" s="12">
        <v>575.0</v>
      </c>
      <c r="E5" s="13">
        <v>557.75</v>
      </c>
      <c r="F5" s="4">
        <v>-2634.0</v>
      </c>
      <c r="G5" s="4">
        <f t="shared" ref="G5:G11" si="1">-(F5-F4)/2/1000+G4</f>
        <v>16.492</v>
      </c>
      <c r="H5" s="4">
        <v>41.0</v>
      </c>
      <c r="I5" s="4">
        <v>41.0</v>
      </c>
    </row>
    <row r="6">
      <c r="A6" s="14">
        <v>0.55625</v>
      </c>
      <c r="B6" s="4">
        <v>2.0</v>
      </c>
      <c r="C6" s="4" t="s">
        <v>60</v>
      </c>
      <c r="D6" s="12">
        <v>650.0</v>
      </c>
      <c r="E6" s="13">
        <v>630.5</v>
      </c>
      <c r="F6" s="1">
        <v>-2323.0</v>
      </c>
      <c r="G6" s="4">
        <f t="shared" si="1"/>
        <v>16.3365</v>
      </c>
      <c r="H6" s="4">
        <v>42.0</v>
      </c>
      <c r="I6" s="4">
        <v>42.0</v>
      </c>
    </row>
    <row r="7">
      <c r="A7" s="14">
        <v>0.5645833333333333</v>
      </c>
      <c r="B7" s="4">
        <v>3.0</v>
      </c>
      <c r="C7" s="4" t="s">
        <v>61</v>
      </c>
      <c r="D7" s="12">
        <v>725.0</v>
      </c>
      <c r="E7" s="13">
        <v>703.25</v>
      </c>
      <c r="F7" s="1">
        <v>-1954.0</v>
      </c>
      <c r="G7" s="4">
        <f t="shared" si="1"/>
        <v>16.152</v>
      </c>
      <c r="H7" s="4">
        <v>43.0</v>
      </c>
      <c r="I7" s="4">
        <v>43.0</v>
      </c>
    </row>
    <row r="8">
      <c r="A8" s="14">
        <v>0.5756944444444444</v>
      </c>
      <c r="B8" s="4">
        <v>4.0</v>
      </c>
      <c r="C8" s="4" t="s">
        <v>62</v>
      </c>
      <c r="D8" s="15">
        <f>E8/E1</f>
        <v>764.9484536</v>
      </c>
      <c r="E8" s="13">
        <v>742.0</v>
      </c>
      <c r="F8" s="1">
        <v>-1454.0</v>
      </c>
      <c r="G8" s="4">
        <f t="shared" si="1"/>
        <v>15.902</v>
      </c>
      <c r="H8" s="4">
        <v>44.0</v>
      </c>
      <c r="I8" s="4">
        <v>44.0</v>
      </c>
    </row>
    <row r="9">
      <c r="A9" s="14">
        <v>0.5881944444444445</v>
      </c>
      <c r="B9" s="4">
        <v>5.0</v>
      </c>
      <c r="C9" s="4" t="s">
        <v>63</v>
      </c>
      <c r="D9" s="12">
        <v>750.0</v>
      </c>
      <c r="E9" s="13">
        <f t="shared" ref="E9:E12" si="2">D9*$E$1</f>
        <v>727.5</v>
      </c>
      <c r="F9" s="1">
        <v>-1143.0</v>
      </c>
      <c r="G9" s="4">
        <f t="shared" si="1"/>
        <v>15.7465</v>
      </c>
      <c r="H9" s="4">
        <v>45.0</v>
      </c>
      <c r="I9" s="4">
        <v>45.0</v>
      </c>
    </row>
    <row r="10">
      <c r="A10" s="14">
        <v>0.5951388888888889</v>
      </c>
      <c r="B10" s="4">
        <v>6.0</v>
      </c>
      <c r="C10" s="4" t="s">
        <v>64</v>
      </c>
      <c r="D10" s="12">
        <v>735.0</v>
      </c>
      <c r="E10" s="13">
        <f t="shared" si="2"/>
        <v>712.95</v>
      </c>
      <c r="F10" s="1">
        <v>-1110.0</v>
      </c>
      <c r="G10" s="4">
        <f t="shared" si="1"/>
        <v>15.73</v>
      </c>
      <c r="H10" s="4">
        <v>46.0</v>
      </c>
      <c r="I10" s="4">
        <v>46.0</v>
      </c>
    </row>
    <row r="11">
      <c r="A11" s="14">
        <v>0.6006944444444444</v>
      </c>
      <c r="B11" s="4">
        <v>7.0</v>
      </c>
      <c r="C11" s="4" t="s">
        <v>65</v>
      </c>
      <c r="D11" s="12">
        <v>720.0</v>
      </c>
      <c r="E11" s="13">
        <f t="shared" si="2"/>
        <v>698.4</v>
      </c>
      <c r="F11" s="1">
        <v>-1084.0</v>
      </c>
      <c r="G11" s="4">
        <f t="shared" si="1"/>
        <v>15.717</v>
      </c>
      <c r="H11" s="4">
        <v>47.0</v>
      </c>
      <c r="I11" s="4">
        <v>47.0</v>
      </c>
    </row>
    <row r="12">
      <c r="A12" s="14">
        <v>0.60625</v>
      </c>
      <c r="B12" s="4">
        <v>8.0</v>
      </c>
      <c r="C12" s="4" t="s">
        <v>66</v>
      </c>
      <c r="D12" s="12">
        <v>705.0</v>
      </c>
      <c r="E12" s="13">
        <f t="shared" si="2"/>
        <v>683.85</v>
      </c>
      <c r="F12" s="1" t="s">
        <v>53</v>
      </c>
      <c r="G12" s="4"/>
      <c r="H12" s="4">
        <v>48.0</v>
      </c>
      <c r="I12" s="4">
        <v>48.0</v>
      </c>
    </row>
    <row r="13">
      <c r="A13" s="9"/>
      <c r="B13" s="3"/>
      <c r="C13" s="3"/>
      <c r="D13" s="3"/>
      <c r="E13" s="3"/>
      <c r="F13" s="1" t="s">
        <v>26</v>
      </c>
      <c r="G13" s="3"/>
      <c r="H13" s="3"/>
      <c r="I13" s="4">
        <v>49.0</v>
      </c>
    </row>
    <row r="14">
      <c r="A14" s="9"/>
      <c r="F14" s="6" t="s">
        <v>27</v>
      </c>
      <c r="I14" s="1">
        <v>50.0</v>
      </c>
    </row>
    <row r="15">
      <c r="A15" s="9"/>
      <c r="C15" s="6" t="s">
        <v>42</v>
      </c>
      <c r="D15">
        <f>(2.5+(-F4*0.001+F11*0.001))/2.5 -1</f>
        <v>0.7864</v>
      </c>
      <c r="I15" s="1"/>
    </row>
    <row r="16">
      <c r="A16" s="9"/>
      <c r="I16" s="1"/>
    </row>
    <row r="17">
      <c r="A17" s="16"/>
      <c r="C17" s="6" t="s">
        <v>67</v>
      </c>
      <c r="D17" s="6">
        <v>450.0</v>
      </c>
      <c r="E17" s="6" t="s">
        <v>68</v>
      </c>
    </row>
    <row r="18">
      <c r="A18" s="16"/>
      <c r="C18" s="6" t="s">
        <v>69</v>
      </c>
      <c r="D18" s="6">
        <v>789.0</v>
      </c>
      <c r="E18" s="6" t="s">
        <v>68</v>
      </c>
    </row>
    <row r="19">
      <c r="A19" s="16"/>
      <c r="C19" s="6" t="s">
        <v>70</v>
      </c>
      <c r="D19" s="6">
        <v>152.0</v>
      </c>
      <c r="E19" s="6" t="s">
        <v>71</v>
      </c>
    </row>
    <row r="20">
      <c r="A20" s="16"/>
      <c r="C20" s="6" t="s">
        <v>72</v>
      </c>
      <c r="D20" s="6">
        <v>55.0</v>
      </c>
      <c r="E20" s="6" t="s">
        <v>73</v>
      </c>
    </row>
    <row r="21">
      <c r="A21" s="16"/>
    </row>
    <row r="22">
      <c r="A22" s="16"/>
    </row>
    <row r="23">
      <c r="A23" s="16"/>
    </row>
    <row r="24">
      <c r="A24" s="16"/>
    </row>
    <row r="25">
      <c r="A25" s="16"/>
    </row>
    <row r="26">
      <c r="A26" s="16"/>
    </row>
    <row r="27">
      <c r="A27" s="16"/>
    </row>
    <row r="28">
      <c r="A28" s="16"/>
    </row>
    <row r="29">
      <c r="A29" s="16"/>
    </row>
    <row r="30">
      <c r="A30" s="16"/>
    </row>
    <row r="31">
      <c r="A31" s="16"/>
    </row>
    <row r="32">
      <c r="A32" s="16"/>
    </row>
    <row r="33">
      <c r="A33" s="16"/>
    </row>
    <row r="34">
      <c r="A34" s="16"/>
    </row>
    <row r="35">
      <c r="A35" s="16"/>
    </row>
    <row r="36">
      <c r="A36" s="16"/>
    </row>
    <row r="37">
      <c r="A37" s="16"/>
    </row>
    <row r="38">
      <c r="A38" s="16"/>
    </row>
    <row r="39">
      <c r="A39" s="16"/>
    </row>
    <row r="40">
      <c r="A40" s="16"/>
    </row>
    <row r="41">
      <c r="A41" s="16"/>
    </row>
    <row r="42">
      <c r="A42" s="16"/>
    </row>
    <row r="43">
      <c r="A43" s="16"/>
    </row>
    <row r="44">
      <c r="A44" s="16"/>
    </row>
    <row r="45">
      <c r="A45" s="16"/>
    </row>
    <row r="46">
      <c r="A46" s="16"/>
    </row>
    <row r="47">
      <c r="A47" s="16"/>
    </row>
    <row r="48">
      <c r="A48" s="16"/>
    </row>
    <row r="49">
      <c r="A49" s="16"/>
    </row>
    <row r="50">
      <c r="A50" s="16"/>
    </row>
    <row r="51">
      <c r="A51" s="16"/>
    </row>
    <row r="52">
      <c r="A52" s="16"/>
    </row>
    <row r="53">
      <c r="A53" s="16"/>
    </row>
    <row r="54">
      <c r="A54" s="16"/>
    </row>
    <row r="55">
      <c r="A55" s="16"/>
    </row>
    <row r="56">
      <c r="A56" s="16"/>
    </row>
    <row r="57">
      <c r="A57" s="16"/>
    </row>
    <row r="58">
      <c r="A58" s="16"/>
    </row>
    <row r="59">
      <c r="A59" s="16"/>
    </row>
    <row r="60">
      <c r="A60" s="16"/>
    </row>
    <row r="61">
      <c r="A61" s="16"/>
    </row>
    <row r="62">
      <c r="A62" s="16"/>
    </row>
    <row r="63">
      <c r="A63" s="16"/>
    </row>
    <row r="64">
      <c r="A64" s="16"/>
    </row>
    <row r="65">
      <c r="A65" s="16"/>
    </row>
    <row r="66">
      <c r="A66" s="16"/>
    </row>
    <row r="67">
      <c r="A67" s="16"/>
    </row>
    <row r="68">
      <c r="A68" s="16"/>
    </row>
    <row r="69">
      <c r="A69" s="16"/>
    </row>
    <row r="70">
      <c r="A70" s="16"/>
    </row>
    <row r="71">
      <c r="A71" s="16"/>
    </row>
    <row r="72">
      <c r="A72" s="16"/>
    </row>
    <row r="73">
      <c r="A73" s="16"/>
    </row>
    <row r="74">
      <c r="A74" s="16"/>
    </row>
    <row r="75">
      <c r="A75" s="16"/>
    </row>
    <row r="76">
      <c r="A76" s="16"/>
    </row>
    <row r="77">
      <c r="A77" s="16"/>
    </row>
    <row r="78">
      <c r="A78" s="16"/>
    </row>
    <row r="79">
      <c r="A79" s="16"/>
    </row>
    <row r="80">
      <c r="A80" s="16"/>
    </row>
    <row r="81">
      <c r="A81" s="16"/>
    </row>
    <row r="82">
      <c r="A82" s="16"/>
    </row>
    <row r="83">
      <c r="A83" s="16"/>
    </row>
    <row r="84">
      <c r="A84" s="16"/>
    </row>
    <row r="85">
      <c r="A85" s="16"/>
    </row>
    <row r="86">
      <c r="A86" s="16"/>
    </row>
    <row r="87">
      <c r="A87" s="16"/>
    </row>
    <row r="88">
      <c r="A88" s="16"/>
    </row>
    <row r="89">
      <c r="A89" s="16"/>
    </row>
    <row r="90">
      <c r="A90" s="16"/>
    </row>
    <row r="91">
      <c r="A91" s="16"/>
    </row>
    <row r="92">
      <c r="A92" s="16"/>
    </row>
    <row r="93">
      <c r="A93" s="16"/>
    </row>
    <row r="94">
      <c r="A94" s="16"/>
    </row>
    <row r="95">
      <c r="A95" s="16"/>
    </row>
    <row r="96">
      <c r="A96" s="16"/>
    </row>
    <row r="97">
      <c r="A97" s="16"/>
    </row>
    <row r="98">
      <c r="A98" s="16"/>
    </row>
    <row r="99">
      <c r="A99" s="16"/>
    </row>
    <row r="100">
      <c r="A100" s="16"/>
    </row>
    <row r="101">
      <c r="A101" s="16"/>
    </row>
    <row r="102">
      <c r="A102" s="16"/>
    </row>
    <row r="103">
      <c r="A103" s="16"/>
    </row>
    <row r="104">
      <c r="A104" s="16"/>
    </row>
    <row r="105">
      <c r="A105" s="16"/>
    </row>
    <row r="106">
      <c r="A106" s="16"/>
    </row>
    <row r="107">
      <c r="A107" s="16"/>
    </row>
    <row r="108">
      <c r="A108" s="16"/>
    </row>
    <row r="109">
      <c r="A109" s="16"/>
    </row>
    <row r="110">
      <c r="A110" s="16"/>
    </row>
    <row r="111">
      <c r="A111" s="16"/>
    </row>
    <row r="112">
      <c r="A112" s="16"/>
    </row>
    <row r="113">
      <c r="A113" s="16"/>
    </row>
    <row r="114">
      <c r="A114" s="16"/>
    </row>
    <row r="115">
      <c r="A115" s="16"/>
    </row>
    <row r="116">
      <c r="A116" s="16"/>
    </row>
    <row r="117">
      <c r="A117" s="16"/>
    </row>
    <row r="118">
      <c r="A118" s="16"/>
    </row>
    <row r="119">
      <c r="A119" s="16"/>
    </row>
    <row r="120">
      <c r="A120" s="16"/>
    </row>
    <row r="121">
      <c r="A121" s="16"/>
    </row>
    <row r="122">
      <c r="A122" s="16"/>
    </row>
    <row r="123">
      <c r="A123" s="16"/>
    </row>
    <row r="124">
      <c r="A124" s="16"/>
    </row>
    <row r="125">
      <c r="A125" s="16"/>
    </row>
    <row r="126">
      <c r="A126" s="16"/>
    </row>
    <row r="127">
      <c r="A127" s="16"/>
    </row>
    <row r="128">
      <c r="A128" s="16"/>
    </row>
    <row r="129">
      <c r="A129" s="16"/>
    </row>
    <row r="130">
      <c r="A130" s="16"/>
    </row>
    <row r="131">
      <c r="A131" s="16"/>
    </row>
    <row r="132">
      <c r="A132" s="16"/>
    </row>
    <row r="133">
      <c r="A133" s="16"/>
    </row>
    <row r="134">
      <c r="A134" s="16"/>
    </row>
    <row r="135">
      <c r="A135" s="16"/>
    </row>
    <row r="136">
      <c r="A136" s="16"/>
    </row>
    <row r="137">
      <c r="A137" s="16"/>
    </row>
    <row r="138">
      <c r="A138" s="16"/>
    </row>
    <row r="139">
      <c r="A139" s="16"/>
    </row>
    <row r="140">
      <c r="A140" s="16"/>
    </row>
    <row r="141">
      <c r="A141" s="16"/>
    </row>
    <row r="142">
      <c r="A142" s="16"/>
    </row>
    <row r="143">
      <c r="A143" s="16"/>
    </row>
    <row r="144">
      <c r="A144" s="16"/>
    </row>
    <row r="145">
      <c r="A145" s="16"/>
    </row>
    <row r="146">
      <c r="A146" s="16"/>
    </row>
    <row r="147">
      <c r="A147" s="16"/>
    </row>
    <row r="148">
      <c r="A148" s="16"/>
    </row>
    <row r="149">
      <c r="A149" s="16"/>
    </row>
    <row r="150">
      <c r="A150" s="16"/>
    </row>
    <row r="151">
      <c r="A151" s="16"/>
    </row>
    <row r="152">
      <c r="A152" s="16"/>
    </row>
    <row r="153">
      <c r="A153" s="16"/>
    </row>
    <row r="154">
      <c r="A154" s="16"/>
    </row>
    <row r="155">
      <c r="A155" s="16"/>
    </row>
    <row r="156">
      <c r="A156" s="16"/>
    </row>
    <row r="157">
      <c r="A157" s="16"/>
    </row>
    <row r="158">
      <c r="A158" s="16"/>
    </row>
    <row r="159">
      <c r="A159" s="16"/>
    </row>
    <row r="160">
      <c r="A160" s="16"/>
    </row>
    <row r="161">
      <c r="A161" s="16"/>
    </row>
    <row r="162">
      <c r="A162" s="16"/>
    </row>
    <row r="163">
      <c r="A163" s="16"/>
    </row>
    <row r="164">
      <c r="A164" s="16"/>
    </row>
    <row r="165">
      <c r="A165" s="16"/>
    </row>
    <row r="166">
      <c r="A166" s="16"/>
    </row>
    <row r="167">
      <c r="A167" s="16"/>
    </row>
    <row r="168">
      <c r="A168" s="16"/>
    </row>
    <row r="169">
      <c r="A169" s="16"/>
    </row>
    <row r="170">
      <c r="A170" s="16"/>
    </row>
    <row r="171">
      <c r="A171" s="16"/>
    </row>
    <row r="172">
      <c r="A172" s="16"/>
    </row>
    <row r="173">
      <c r="A173" s="16"/>
    </row>
    <row r="174">
      <c r="A174" s="16"/>
    </row>
    <row r="175">
      <c r="A175" s="16"/>
    </row>
    <row r="176">
      <c r="A176" s="16"/>
    </row>
    <row r="177">
      <c r="A177" s="16"/>
    </row>
    <row r="178">
      <c r="A178" s="16"/>
    </row>
    <row r="179">
      <c r="A179" s="16"/>
    </row>
    <row r="180">
      <c r="A180" s="16"/>
    </row>
    <row r="181">
      <c r="A181" s="16"/>
    </row>
    <row r="182">
      <c r="A182" s="16"/>
    </row>
    <row r="183">
      <c r="A183" s="16"/>
    </row>
    <row r="184">
      <c r="A184" s="16"/>
    </row>
    <row r="185">
      <c r="A185" s="16"/>
    </row>
    <row r="186">
      <c r="A186" s="16"/>
    </row>
    <row r="187">
      <c r="A187" s="16"/>
    </row>
    <row r="188">
      <c r="A188" s="16"/>
    </row>
    <row r="189">
      <c r="A189" s="16"/>
    </row>
    <row r="190">
      <c r="A190" s="16"/>
    </row>
    <row r="191">
      <c r="A191" s="16"/>
    </row>
    <row r="192">
      <c r="A192" s="16"/>
    </row>
    <row r="193">
      <c r="A193" s="16"/>
    </row>
    <row r="194">
      <c r="A194" s="16"/>
    </row>
    <row r="195">
      <c r="A195" s="16"/>
    </row>
    <row r="196">
      <c r="A196" s="16"/>
    </row>
    <row r="197">
      <c r="A197" s="16"/>
    </row>
    <row r="198">
      <c r="A198" s="16"/>
    </row>
    <row r="199">
      <c r="A199" s="16"/>
    </row>
    <row r="200">
      <c r="A200" s="16"/>
    </row>
    <row r="201">
      <c r="A201" s="16"/>
    </row>
    <row r="202">
      <c r="A202" s="16"/>
    </row>
    <row r="203">
      <c r="A203" s="16"/>
    </row>
    <row r="204">
      <c r="A204" s="16"/>
    </row>
    <row r="205">
      <c r="A205" s="16"/>
    </row>
    <row r="206">
      <c r="A206" s="16"/>
    </row>
    <row r="207">
      <c r="A207" s="16"/>
    </row>
    <row r="208">
      <c r="A208" s="16"/>
    </row>
    <row r="209">
      <c r="A209" s="16"/>
    </row>
    <row r="210">
      <c r="A210" s="16"/>
    </row>
    <row r="211">
      <c r="A211" s="16"/>
    </row>
    <row r="212">
      <c r="A212" s="16"/>
    </row>
    <row r="213">
      <c r="A213" s="16"/>
    </row>
    <row r="214">
      <c r="A214" s="16"/>
    </row>
    <row r="215">
      <c r="A215" s="16"/>
    </row>
    <row r="216">
      <c r="A216" s="16"/>
    </row>
    <row r="217">
      <c r="A217" s="16"/>
    </row>
    <row r="218">
      <c r="A218" s="16"/>
    </row>
    <row r="219">
      <c r="A219" s="16"/>
    </row>
    <row r="220">
      <c r="A220" s="16"/>
    </row>
    <row r="221">
      <c r="A221" s="16"/>
    </row>
    <row r="222">
      <c r="A222" s="16"/>
    </row>
    <row r="223">
      <c r="A223" s="16"/>
    </row>
    <row r="224">
      <c r="A224" s="16"/>
    </row>
    <row r="225">
      <c r="A225" s="16"/>
    </row>
    <row r="226">
      <c r="A226" s="16"/>
    </row>
    <row r="227">
      <c r="A227" s="16"/>
    </row>
    <row r="228">
      <c r="A228" s="16"/>
    </row>
    <row r="229">
      <c r="A229" s="16"/>
    </row>
    <row r="230">
      <c r="A230" s="16"/>
    </row>
    <row r="231">
      <c r="A231" s="16"/>
    </row>
    <row r="232">
      <c r="A232" s="16"/>
    </row>
    <row r="233">
      <c r="A233" s="16"/>
    </row>
    <row r="234">
      <c r="A234" s="16"/>
    </row>
    <row r="235">
      <c r="A235" s="16"/>
    </row>
    <row r="236">
      <c r="A236" s="16"/>
    </row>
    <row r="237">
      <c r="A237" s="16"/>
    </row>
    <row r="238">
      <c r="A238" s="16"/>
    </row>
    <row r="239">
      <c r="A239" s="16"/>
    </row>
    <row r="240">
      <c r="A240" s="16"/>
    </row>
    <row r="241">
      <c r="A241" s="16"/>
    </row>
    <row r="242">
      <c r="A242" s="16"/>
    </row>
    <row r="243">
      <c r="A243" s="16"/>
    </row>
    <row r="244">
      <c r="A244" s="16"/>
    </row>
    <row r="245">
      <c r="A245" s="16"/>
    </row>
    <row r="246">
      <c r="A246" s="16"/>
    </row>
    <row r="247">
      <c r="A247" s="16"/>
    </row>
    <row r="248">
      <c r="A248" s="16"/>
    </row>
    <row r="249">
      <c r="A249" s="16"/>
    </row>
    <row r="250">
      <c r="A250" s="16"/>
    </row>
    <row r="251">
      <c r="A251" s="16"/>
    </row>
    <row r="252">
      <c r="A252" s="16"/>
    </row>
    <row r="253">
      <c r="A253" s="16"/>
    </row>
    <row r="254">
      <c r="A254" s="16"/>
    </row>
    <row r="255">
      <c r="A255" s="16"/>
    </row>
    <row r="256">
      <c r="A256" s="16"/>
    </row>
    <row r="257">
      <c r="A257" s="16"/>
    </row>
    <row r="258">
      <c r="A258" s="16"/>
    </row>
    <row r="259">
      <c r="A259" s="16"/>
    </row>
    <row r="260">
      <c r="A260" s="16"/>
    </row>
    <row r="261">
      <c r="A261" s="16"/>
    </row>
    <row r="262">
      <c r="A262" s="16"/>
    </row>
    <row r="263">
      <c r="A263" s="16"/>
    </row>
    <row r="264">
      <c r="A264" s="16"/>
    </row>
    <row r="265">
      <c r="A265" s="16"/>
    </row>
    <row r="266">
      <c r="A266" s="16"/>
    </row>
    <row r="267">
      <c r="A267" s="16"/>
    </row>
    <row r="268">
      <c r="A268" s="16"/>
    </row>
    <row r="269">
      <c r="A269" s="16"/>
    </row>
    <row r="270">
      <c r="A270" s="16"/>
    </row>
    <row r="271">
      <c r="A271" s="16"/>
    </row>
    <row r="272">
      <c r="A272" s="16"/>
    </row>
    <row r="273">
      <c r="A273" s="16"/>
    </row>
    <row r="274">
      <c r="A274" s="16"/>
    </row>
    <row r="275">
      <c r="A275" s="16"/>
    </row>
    <row r="276">
      <c r="A276" s="16"/>
    </row>
    <row r="277">
      <c r="A277" s="16"/>
    </row>
    <row r="278">
      <c r="A278" s="16"/>
    </row>
    <row r="279">
      <c r="A279" s="16"/>
    </row>
    <row r="280">
      <c r="A280" s="16"/>
    </row>
    <row r="281">
      <c r="A281" s="16"/>
    </row>
    <row r="282">
      <c r="A282" s="16"/>
    </row>
    <row r="283">
      <c r="A283" s="16"/>
    </row>
    <row r="284">
      <c r="A284" s="16"/>
    </row>
    <row r="285">
      <c r="A285" s="16"/>
    </row>
    <row r="286">
      <c r="A286" s="16"/>
    </row>
    <row r="287">
      <c r="A287" s="16"/>
    </row>
    <row r="288">
      <c r="A288" s="16"/>
    </row>
    <row r="289">
      <c r="A289" s="16"/>
    </row>
    <row r="290">
      <c r="A290" s="16"/>
    </row>
    <row r="291">
      <c r="A291" s="16"/>
    </row>
    <row r="292">
      <c r="A292" s="16"/>
    </row>
    <row r="293">
      <c r="A293" s="16"/>
    </row>
    <row r="294">
      <c r="A294" s="16"/>
    </row>
    <row r="295">
      <c r="A295" s="16"/>
    </row>
    <row r="296">
      <c r="A296" s="16"/>
    </row>
    <row r="297">
      <c r="A297" s="16"/>
    </row>
    <row r="298">
      <c r="A298" s="16"/>
    </row>
    <row r="299">
      <c r="A299" s="16"/>
    </row>
    <row r="300">
      <c r="A300" s="16"/>
    </row>
    <row r="301">
      <c r="A301" s="16"/>
    </row>
    <row r="302">
      <c r="A302" s="16"/>
    </row>
    <row r="303">
      <c r="A303" s="16"/>
    </row>
    <row r="304">
      <c r="A304" s="16"/>
    </row>
    <row r="305">
      <c r="A305" s="16"/>
    </row>
    <row r="306">
      <c r="A306" s="16"/>
    </row>
    <row r="307">
      <c r="A307" s="16"/>
    </row>
    <row r="308">
      <c r="A308" s="16"/>
    </row>
    <row r="309">
      <c r="A309" s="16"/>
    </row>
    <row r="310">
      <c r="A310" s="16"/>
    </row>
    <row r="311">
      <c r="A311" s="16"/>
    </row>
    <row r="312">
      <c r="A312" s="16"/>
    </row>
    <row r="313">
      <c r="A313" s="16"/>
    </row>
    <row r="314">
      <c r="A314" s="16"/>
    </row>
    <row r="315">
      <c r="A315" s="16"/>
    </row>
    <row r="316">
      <c r="A316" s="16"/>
    </row>
    <row r="317">
      <c r="A317" s="16"/>
    </row>
    <row r="318">
      <c r="A318" s="16"/>
    </row>
    <row r="319">
      <c r="A319" s="16"/>
    </row>
    <row r="320">
      <c r="A320" s="16"/>
    </row>
    <row r="321">
      <c r="A321" s="16"/>
    </row>
    <row r="322">
      <c r="A322" s="16"/>
    </row>
    <row r="323">
      <c r="A323" s="16"/>
    </row>
    <row r="324">
      <c r="A324" s="16"/>
    </row>
    <row r="325">
      <c r="A325" s="16"/>
    </row>
    <row r="326">
      <c r="A326" s="16"/>
    </row>
    <row r="327">
      <c r="A327" s="16"/>
    </row>
    <row r="328">
      <c r="A328" s="16"/>
    </row>
    <row r="329">
      <c r="A329" s="16"/>
    </row>
    <row r="330">
      <c r="A330" s="16"/>
    </row>
    <row r="331">
      <c r="A331" s="16"/>
    </row>
    <row r="332">
      <c r="A332" s="16"/>
    </row>
    <row r="333">
      <c r="A333" s="16"/>
    </row>
    <row r="334">
      <c r="A334" s="16"/>
    </row>
    <row r="335">
      <c r="A335" s="16"/>
    </row>
    <row r="336">
      <c r="A336" s="16"/>
    </row>
    <row r="337">
      <c r="A337" s="16"/>
    </row>
    <row r="338">
      <c r="A338" s="16"/>
    </row>
    <row r="339">
      <c r="A339" s="16"/>
    </row>
    <row r="340">
      <c r="A340" s="16"/>
    </row>
    <row r="341">
      <c r="A341" s="16"/>
    </row>
    <row r="342">
      <c r="A342" s="16"/>
    </row>
    <row r="343">
      <c r="A343" s="16"/>
    </row>
    <row r="344">
      <c r="A344" s="16"/>
    </row>
    <row r="345">
      <c r="A345" s="16"/>
    </row>
    <row r="346">
      <c r="A346" s="16"/>
    </row>
    <row r="347">
      <c r="A347" s="16"/>
    </row>
    <row r="348">
      <c r="A348" s="16"/>
    </row>
    <row r="349">
      <c r="A349" s="16"/>
    </row>
    <row r="350">
      <c r="A350" s="16"/>
    </row>
    <row r="351">
      <c r="A351" s="16"/>
    </row>
    <row r="352">
      <c r="A352" s="16"/>
    </row>
    <row r="353">
      <c r="A353" s="16"/>
    </row>
    <row r="354">
      <c r="A354" s="16"/>
    </row>
    <row r="355">
      <c r="A355" s="16"/>
    </row>
    <row r="356">
      <c r="A356" s="16"/>
    </row>
    <row r="357">
      <c r="A357" s="16"/>
    </row>
    <row r="358">
      <c r="A358" s="16"/>
    </row>
    <row r="359">
      <c r="A359" s="16"/>
    </row>
    <row r="360">
      <c r="A360" s="16"/>
    </row>
    <row r="361">
      <c r="A361" s="16"/>
    </row>
    <row r="362">
      <c r="A362" s="16"/>
    </row>
    <row r="363">
      <c r="A363" s="16"/>
    </row>
    <row r="364">
      <c r="A364" s="16"/>
    </row>
    <row r="365">
      <c r="A365" s="16"/>
    </row>
    <row r="366">
      <c r="A366" s="16"/>
    </row>
    <row r="367">
      <c r="A367" s="16"/>
    </row>
    <row r="368">
      <c r="A368" s="16"/>
    </row>
    <row r="369">
      <c r="A369" s="16"/>
    </row>
    <row r="370">
      <c r="A370" s="16"/>
    </row>
    <row r="371">
      <c r="A371" s="16"/>
    </row>
    <row r="372">
      <c r="A372" s="16"/>
    </row>
    <row r="373">
      <c r="A373" s="16"/>
    </row>
    <row r="374">
      <c r="A374" s="16"/>
    </row>
    <row r="375">
      <c r="A375" s="16"/>
    </row>
    <row r="376">
      <c r="A376" s="16"/>
    </row>
    <row r="377">
      <c r="A377" s="16"/>
    </row>
    <row r="378">
      <c r="A378" s="16"/>
    </row>
    <row r="379">
      <c r="A379" s="16"/>
    </row>
    <row r="380">
      <c r="A380" s="16"/>
    </row>
    <row r="381">
      <c r="A381" s="16"/>
    </row>
    <row r="382">
      <c r="A382" s="16"/>
    </row>
    <row r="383">
      <c r="A383" s="16"/>
    </row>
    <row r="384">
      <c r="A384" s="16"/>
    </row>
    <row r="385">
      <c r="A385" s="16"/>
    </row>
    <row r="386">
      <c r="A386" s="16"/>
    </row>
    <row r="387">
      <c r="A387" s="16"/>
    </row>
    <row r="388">
      <c r="A388" s="16"/>
    </row>
    <row r="389">
      <c r="A389" s="16"/>
    </row>
    <row r="390">
      <c r="A390" s="16"/>
    </row>
    <row r="391">
      <c r="A391" s="16"/>
    </row>
    <row r="392">
      <c r="A392" s="16"/>
    </row>
    <row r="393">
      <c r="A393" s="16"/>
    </row>
    <row r="394">
      <c r="A394" s="16"/>
    </row>
    <row r="395">
      <c r="A395" s="16"/>
    </row>
    <row r="396">
      <c r="A396" s="16"/>
    </row>
    <row r="397">
      <c r="A397" s="16"/>
    </row>
    <row r="398">
      <c r="A398" s="16"/>
    </row>
    <row r="399">
      <c r="A399" s="16"/>
    </row>
    <row r="400">
      <c r="A400" s="16"/>
    </row>
    <row r="401">
      <c r="A401" s="16"/>
    </row>
    <row r="402">
      <c r="A402" s="16"/>
    </row>
    <row r="403">
      <c r="A403" s="16"/>
    </row>
    <row r="404">
      <c r="A404" s="16"/>
    </row>
    <row r="405">
      <c r="A405" s="16"/>
    </row>
    <row r="406">
      <c r="A406" s="16"/>
    </row>
    <row r="407">
      <c r="A407" s="16"/>
    </row>
    <row r="408">
      <c r="A408" s="16"/>
    </row>
    <row r="409">
      <c r="A409" s="16"/>
    </row>
    <row r="410">
      <c r="A410" s="16"/>
    </row>
    <row r="411">
      <c r="A411" s="16"/>
    </row>
    <row r="412">
      <c r="A412" s="16"/>
    </row>
    <row r="413">
      <c r="A413" s="16"/>
    </row>
    <row r="414">
      <c r="A414" s="16"/>
    </row>
    <row r="415">
      <c r="A415" s="16"/>
    </row>
    <row r="416">
      <c r="A416" s="16"/>
    </row>
    <row r="417">
      <c r="A417" s="16"/>
    </row>
    <row r="418">
      <c r="A418" s="16"/>
    </row>
    <row r="419">
      <c r="A419" s="16"/>
    </row>
    <row r="420">
      <c r="A420" s="16"/>
    </row>
    <row r="421">
      <c r="A421" s="16"/>
    </row>
    <row r="422">
      <c r="A422" s="16"/>
    </row>
    <row r="423">
      <c r="A423" s="16"/>
    </row>
    <row r="424">
      <c r="A424" s="16"/>
    </row>
    <row r="425">
      <c r="A425" s="16"/>
    </row>
    <row r="426">
      <c r="A426" s="16"/>
    </row>
    <row r="427">
      <c r="A427" s="16"/>
    </row>
    <row r="428">
      <c r="A428" s="16"/>
    </row>
    <row r="429">
      <c r="A429" s="16"/>
    </row>
    <row r="430">
      <c r="A430" s="16"/>
    </row>
    <row r="431">
      <c r="A431" s="16"/>
    </row>
    <row r="432">
      <c r="A432" s="16"/>
    </row>
    <row r="433">
      <c r="A433" s="16"/>
    </row>
    <row r="434">
      <c r="A434" s="16"/>
    </row>
    <row r="435">
      <c r="A435" s="16"/>
    </row>
    <row r="436">
      <c r="A436" s="16"/>
    </row>
    <row r="437">
      <c r="A437" s="16"/>
    </row>
    <row r="438">
      <c r="A438" s="16"/>
    </row>
    <row r="439">
      <c r="A439" s="16"/>
    </row>
    <row r="440">
      <c r="A440" s="16"/>
    </row>
    <row r="441">
      <c r="A441" s="16"/>
    </row>
    <row r="442">
      <c r="A442" s="16"/>
    </row>
    <row r="443">
      <c r="A443" s="16"/>
    </row>
    <row r="444">
      <c r="A444" s="16"/>
    </row>
    <row r="445">
      <c r="A445" s="16"/>
    </row>
    <row r="446">
      <c r="A446" s="16"/>
    </row>
    <row r="447">
      <c r="A447" s="16"/>
    </row>
    <row r="448">
      <c r="A448" s="16"/>
    </row>
    <row r="449">
      <c r="A449" s="16"/>
    </row>
    <row r="450">
      <c r="A450" s="16"/>
    </row>
    <row r="451">
      <c r="A451" s="16"/>
    </row>
    <row r="452">
      <c r="A452" s="16"/>
    </row>
    <row r="453">
      <c r="A453" s="16"/>
    </row>
    <row r="454">
      <c r="A454" s="16"/>
    </row>
    <row r="455">
      <c r="A455" s="16"/>
    </row>
    <row r="456">
      <c r="A456" s="16"/>
    </row>
    <row r="457">
      <c r="A457" s="16"/>
    </row>
    <row r="458">
      <c r="A458" s="16"/>
    </row>
    <row r="459">
      <c r="A459" s="16"/>
    </row>
    <row r="460">
      <c r="A460" s="16"/>
    </row>
    <row r="461">
      <c r="A461" s="16"/>
    </row>
    <row r="462">
      <c r="A462" s="16"/>
    </row>
    <row r="463">
      <c r="A463" s="16"/>
    </row>
    <row r="464">
      <c r="A464" s="16"/>
    </row>
    <row r="465">
      <c r="A465" s="16"/>
    </row>
    <row r="466">
      <c r="A466" s="16"/>
    </row>
    <row r="467">
      <c r="A467" s="16"/>
    </row>
    <row r="468">
      <c r="A468" s="16"/>
    </row>
    <row r="469">
      <c r="A469" s="16"/>
    </row>
    <row r="470">
      <c r="A470" s="16"/>
    </row>
    <row r="471">
      <c r="A471" s="16"/>
    </row>
    <row r="472">
      <c r="A472" s="16"/>
    </row>
    <row r="473">
      <c r="A473" s="16"/>
    </row>
    <row r="474">
      <c r="A474" s="16"/>
    </row>
    <row r="475">
      <c r="A475" s="16"/>
    </row>
    <row r="476">
      <c r="A476" s="16"/>
    </row>
    <row r="477">
      <c r="A477" s="16"/>
    </row>
    <row r="478">
      <c r="A478" s="16"/>
    </row>
    <row r="479">
      <c r="A479" s="16"/>
    </row>
    <row r="480">
      <c r="A480" s="16"/>
    </row>
    <row r="481">
      <c r="A481" s="16"/>
    </row>
    <row r="482">
      <c r="A482" s="16"/>
    </row>
    <row r="483">
      <c r="A483" s="16"/>
    </row>
    <row r="484">
      <c r="A484" s="16"/>
    </row>
    <row r="485">
      <c r="A485" s="16"/>
    </row>
    <row r="486">
      <c r="A486" s="16"/>
    </row>
    <row r="487">
      <c r="A487" s="16"/>
    </row>
    <row r="488">
      <c r="A488" s="16"/>
    </row>
    <row r="489">
      <c r="A489" s="16"/>
    </row>
    <row r="490">
      <c r="A490" s="16"/>
    </row>
    <row r="491">
      <c r="A491" s="16"/>
    </row>
    <row r="492">
      <c r="A492" s="16"/>
    </row>
    <row r="493">
      <c r="A493" s="16"/>
    </row>
    <row r="494">
      <c r="A494" s="16"/>
    </row>
    <row r="495">
      <c r="A495" s="16"/>
    </row>
    <row r="496">
      <c r="A496" s="16"/>
    </row>
    <row r="497">
      <c r="A497" s="16"/>
    </row>
    <row r="498">
      <c r="A498" s="16"/>
    </row>
    <row r="499">
      <c r="A499" s="16"/>
    </row>
    <row r="500">
      <c r="A500" s="16"/>
    </row>
    <row r="501">
      <c r="A501" s="16"/>
    </row>
    <row r="502">
      <c r="A502" s="16"/>
    </row>
    <row r="503">
      <c r="A503" s="16"/>
    </row>
    <row r="504">
      <c r="A504" s="16"/>
    </row>
    <row r="505">
      <c r="A505" s="16"/>
    </row>
    <row r="506">
      <c r="A506" s="16"/>
    </row>
    <row r="507">
      <c r="A507" s="16"/>
    </row>
    <row r="508">
      <c r="A508" s="16"/>
    </row>
    <row r="509">
      <c r="A509" s="16"/>
    </row>
    <row r="510">
      <c r="A510" s="16"/>
    </row>
    <row r="511">
      <c r="A511" s="16"/>
    </row>
    <row r="512">
      <c r="A512" s="16"/>
    </row>
    <row r="513">
      <c r="A513" s="16"/>
    </row>
    <row r="514">
      <c r="A514" s="16"/>
    </row>
    <row r="515">
      <c r="A515" s="16"/>
    </row>
    <row r="516">
      <c r="A516" s="16"/>
    </row>
    <row r="517">
      <c r="A517" s="16"/>
    </row>
    <row r="518">
      <c r="A518" s="16"/>
    </row>
    <row r="519">
      <c r="A519" s="16"/>
    </row>
    <row r="520">
      <c r="A520" s="16"/>
    </row>
    <row r="521">
      <c r="A521" s="16"/>
    </row>
    <row r="522">
      <c r="A522" s="16"/>
    </row>
    <row r="523">
      <c r="A523" s="16"/>
    </row>
    <row r="524">
      <c r="A524" s="16"/>
    </row>
    <row r="525">
      <c r="A525" s="16"/>
    </row>
    <row r="526">
      <c r="A526" s="16"/>
    </row>
    <row r="527">
      <c r="A527" s="16"/>
    </row>
    <row r="528">
      <c r="A528" s="16"/>
    </row>
    <row r="529">
      <c r="A529" s="16"/>
    </row>
    <row r="530">
      <c r="A530" s="16"/>
    </row>
    <row r="531">
      <c r="A531" s="16"/>
    </row>
    <row r="532">
      <c r="A532" s="16"/>
    </row>
    <row r="533">
      <c r="A533" s="16"/>
    </row>
    <row r="534">
      <c r="A534" s="16"/>
    </row>
    <row r="535">
      <c r="A535" s="16"/>
    </row>
    <row r="536">
      <c r="A536" s="16"/>
    </row>
    <row r="537">
      <c r="A537" s="16"/>
    </row>
    <row r="538">
      <c r="A538" s="16"/>
    </row>
    <row r="539">
      <c r="A539" s="16"/>
    </row>
    <row r="540">
      <c r="A540" s="16"/>
    </row>
    <row r="541">
      <c r="A541" s="16"/>
    </row>
    <row r="542">
      <c r="A542" s="16"/>
    </row>
    <row r="543">
      <c r="A543" s="16"/>
    </row>
    <row r="544">
      <c r="A544" s="16"/>
    </row>
    <row r="545">
      <c r="A545" s="16"/>
    </row>
    <row r="546">
      <c r="A546" s="16"/>
    </row>
    <row r="547">
      <c r="A547" s="16"/>
    </row>
    <row r="548">
      <c r="A548" s="16"/>
    </row>
    <row r="549">
      <c r="A549" s="16"/>
    </row>
    <row r="550">
      <c r="A550" s="16"/>
    </row>
    <row r="551">
      <c r="A551" s="16"/>
    </row>
    <row r="552">
      <c r="A552" s="16"/>
    </row>
    <row r="553">
      <c r="A553" s="16"/>
    </row>
    <row r="554">
      <c r="A554" s="16"/>
    </row>
    <row r="555">
      <c r="A555" s="16"/>
    </row>
    <row r="556">
      <c r="A556" s="16"/>
    </row>
    <row r="557">
      <c r="A557" s="16"/>
    </row>
    <row r="558">
      <c r="A558" s="16"/>
    </row>
    <row r="559">
      <c r="A559" s="16"/>
    </row>
    <row r="560">
      <c r="A560" s="16"/>
    </row>
    <row r="561">
      <c r="A561" s="16"/>
    </row>
    <row r="562">
      <c r="A562" s="16"/>
    </row>
    <row r="563">
      <c r="A563" s="16"/>
    </row>
    <row r="564">
      <c r="A564" s="16"/>
    </row>
    <row r="565">
      <c r="A565" s="16"/>
    </row>
    <row r="566">
      <c r="A566" s="16"/>
    </row>
    <row r="567">
      <c r="A567" s="16"/>
    </row>
    <row r="568">
      <c r="A568" s="16"/>
    </row>
    <row r="569">
      <c r="A569" s="16"/>
    </row>
    <row r="570">
      <c r="A570" s="16"/>
    </row>
    <row r="571">
      <c r="A571" s="16"/>
    </row>
    <row r="572">
      <c r="A572" s="16"/>
    </row>
    <row r="573">
      <c r="A573" s="16"/>
    </row>
    <row r="574">
      <c r="A574" s="16"/>
    </row>
    <row r="575">
      <c r="A575" s="16"/>
    </row>
    <row r="576">
      <c r="A576" s="16"/>
    </row>
    <row r="577">
      <c r="A577" s="16"/>
    </row>
    <row r="578">
      <c r="A578" s="16"/>
    </row>
    <row r="579">
      <c r="A579" s="16"/>
    </row>
    <row r="580">
      <c r="A580" s="16"/>
    </row>
    <row r="581">
      <c r="A581" s="16"/>
    </row>
    <row r="582">
      <c r="A582" s="16"/>
    </row>
    <row r="583">
      <c r="A583" s="16"/>
    </row>
    <row r="584">
      <c r="A584" s="16"/>
    </row>
    <row r="585">
      <c r="A585" s="16"/>
    </row>
    <row r="586">
      <c r="A586" s="16"/>
    </row>
    <row r="587">
      <c r="A587" s="16"/>
    </row>
    <row r="588">
      <c r="A588" s="16"/>
    </row>
    <row r="589">
      <c r="A589" s="16"/>
    </row>
    <row r="590">
      <c r="A590" s="16"/>
    </row>
    <row r="591">
      <c r="A591" s="16"/>
    </row>
    <row r="592">
      <c r="A592" s="16"/>
    </row>
    <row r="593">
      <c r="A593" s="16"/>
    </row>
    <row r="594">
      <c r="A594" s="16"/>
    </row>
    <row r="595">
      <c r="A595" s="16"/>
    </row>
    <row r="596">
      <c r="A596" s="16"/>
    </row>
    <row r="597">
      <c r="A597" s="16"/>
    </row>
    <row r="598">
      <c r="A598" s="16"/>
    </row>
    <row r="599">
      <c r="A599" s="16"/>
    </row>
    <row r="600">
      <c r="A600" s="16"/>
    </row>
    <row r="601">
      <c r="A601" s="16"/>
    </row>
    <row r="602">
      <c r="A602" s="16"/>
    </row>
    <row r="603">
      <c r="A603" s="16"/>
    </row>
    <row r="604">
      <c r="A604" s="16"/>
    </row>
    <row r="605">
      <c r="A605" s="16"/>
    </row>
    <row r="606">
      <c r="A606" s="16"/>
    </row>
    <row r="607">
      <c r="A607" s="16"/>
    </row>
    <row r="608">
      <c r="A608" s="16"/>
    </row>
    <row r="609">
      <c r="A609" s="16"/>
    </row>
    <row r="610">
      <c r="A610" s="16"/>
    </row>
    <row r="611">
      <c r="A611" s="16"/>
    </row>
    <row r="612">
      <c r="A612" s="16"/>
    </row>
    <row r="613">
      <c r="A613" s="16"/>
    </row>
    <row r="614">
      <c r="A614" s="16"/>
    </row>
    <row r="615">
      <c r="A615" s="16"/>
    </row>
    <row r="616">
      <c r="A616" s="16"/>
    </row>
    <row r="617">
      <c r="A617" s="16"/>
    </row>
    <row r="618">
      <c r="A618" s="16"/>
    </row>
    <row r="619">
      <c r="A619" s="16"/>
    </row>
    <row r="620">
      <c r="A620" s="16"/>
    </row>
    <row r="621">
      <c r="A621" s="16"/>
    </row>
    <row r="622">
      <c r="A622" s="16"/>
    </row>
    <row r="623">
      <c r="A623" s="16"/>
    </row>
    <row r="624">
      <c r="A624" s="16"/>
    </row>
    <row r="625">
      <c r="A625" s="16"/>
    </row>
    <row r="626">
      <c r="A626" s="16"/>
    </row>
    <row r="627">
      <c r="A627" s="16"/>
    </row>
    <row r="628">
      <c r="A628" s="16"/>
    </row>
    <row r="629">
      <c r="A629" s="16"/>
    </row>
    <row r="630">
      <c r="A630" s="16"/>
    </row>
    <row r="631">
      <c r="A631" s="16"/>
    </row>
    <row r="632">
      <c r="A632" s="16"/>
    </row>
    <row r="633">
      <c r="A633" s="16"/>
    </row>
    <row r="634">
      <c r="A634" s="16"/>
    </row>
    <row r="635">
      <c r="A635" s="16"/>
    </row>
    <row r="636">
      <c r="A636" s="16"/>
    </row>
    <row r="637">
      <c r="A637" s="16"/>
    </row>
    <row r="638">
      <c r="A638" s="16"/>
    </row>
    <row r="639">
      <c r="A639" s="16"/>
    </row>
    <row r="640">
      <c r="A640" s="16"/>
    </row>
    <row r="641">
      <c r="A641" s="16"/>
    </row>
    <row r="642">
      <c r="A642" s="16"/>
    </row>
    <row r="643">
      <c r="A643" s="16"/>
    </row>
    <row r="644">
      <c r="A644" s="16"/>
    </row>
    <row r="645">
      <c r="A645" s="16"/>
    </row>
    <row r="646">
      <c r="A646" s="16"/>
    </row>
    <row r="647">
      <c r="A647" s="16"/>
    </row>
    <row r="648">
      <c r="A648" s="16"/>
    </row>
    <row r="649">
      <c r="A649" s="16"/>
    </row>
    <row r="650">
      <c r="A650" s="16"/>
    </row>
    <row r="651">
      <c r="A651" s="16"/>
    </row>
    <row r="652">
      <c r="A652" s="16"/>
    </row>
    <row r="653">
      <c r="A653" s="16"/>
    </row>
    <row r="654">
      <c r="A654" s="16"/>
    </row>
    <row r="655">
      <c r="A655" s="16"/>
    </row>
    <row r="656">
      <c r="A656" s="16"/>
    </row>
    <row r="657">
      <c r="A657" s="16"/>
    </row>
    <row r="658">
      <c r="A658" s="16"/>
    </row>
    <row r="659">
      <c r="A659" s="16"/>
    </row>
    <row r="660">
      <c r="A660" s="16"/>
    </row>
    <row r="661">
      <c r="A661" s="16"/>
    </row>
    <row r="662">
      <c r="A662" s="16"/>
    </row>
    <row r="663">
      <c r="A663" s="16"/>
    </row>
    <row r="664">
      <c r="A664" s="16"/>
    </row>
    <row r="665">
      <c r="A665" s="16"/>
    </row>
    <row r="666">
      <c r="A666" s="16"/>
    </row>
    <row r="667">
      <c r="A667" s="16"/>
    </row>
    <row r="668">
      <c r="A668" s="16"/>
    </row>
    <row r="669">
      <c r="A669" s="16"/>
    </row>
    <row r="670">
      <c r="A670" s="16"/>
    </row>
    <row r="671">
      <c r="A671" s="16"/>
    </row>
    <row r="672">
      <c r="A672" s="16"/>
    </row>
    <row r="673">
      <c r="A673" s="16"/>
    </row>
    <row r="674">
      <c r="A674" s="16"/>
    </row>
    <row r="675">
      <c r="A675" s="16"/>
    </row>
    <row r="676">
      <c r="A676" s="16"/>
    </row>
    <row r="677">
      <c r="A677" s="16"/>
    </row>
    <row r="678">
      <c r="A678" s="16"/>
    </row>
    <row r="679">
      <c r="A679" s="16"/>
    </row>
    <row r="680">
      <c r="A680" s="16"/>
    </row>
    <row r="681">
      <c r="A681" s="16"/>
    </row>
    <row r="682">
      <c r="A682" s="16"/>
    </row>
    <row r="683">
      <c r="A683" s="16"/>
    </row>
    <row r="684">
      <c r="A684" s="16"/>
    </row>
    <row r="685">
      <c r="A685" s="16"/>
    </row>
    <row r="686">
      <c r="A686" s="16"/>
    </row>
    <row r="687">
      <c r="A687" s="16"/>
    </row>
    <row r="688">
      <c r="A688" s="16"/>
    </row>
    <row r="689">
      <c r="A689" s="16"/>
    </row>
    <row r="690">
      <c r="A690" s="16"/>
    </row>
    <row r="691">
      <c r="A691" s="16"/>
    </row>
    <row r="692">
      <c r="A692" s="16"/>
    </row>
    <row r="693">
      <c r="A693" s="16"/>
    </row>
    <row r="694">
      <c r="A694" s="16"/>
    </row>
    <row r="695">
      <c r="A695" s="16"/>
    </row>
    <row r="696">
      <c r="A696" s="16"/>
    </row>
    <row r="697">
      <c r="A697" s="16"/>
    </row>
    <row r="698">
      <c r="A698" s="16"/>
    </row>
    <row r="699">
      <c r="A699" s="16"/>
    </row>
    <row r="700">
      <c r="A700" s="16"/>
    </row>
    <row r="701">
      <c r="A701" s="16"/>
    </row>
    <row r="702">
      <c r="A702" s="16"/>
    </row>
    <row r="703">
      <c r="A703" s="16"/>
    </row>
    <row r="704">
      <c r="A704" s="16"/>
    </row>
    <row r="705">
      <c r="A705" s="16"/>
    </row>
    <row r="706">
      <c r="A706" s="16"/>
    </row>
    <row r="707">
      <c r="A707" s="16"/>
    </row>
    <row r="708">
      <c r="A708" s="16"/>
    </row>
    <row r="709">
      <c r="A709" s="16"/>
    </row>
    <row r="710">
      <c r="A710" s="16"/>
    </row>
    <row r="711">
      <c r="A711" s="16"/>
    </row>
    <row r="712">
      <c r="A712" s="16"/>
    </row>
    <row r="713">
      <c r="A713" s="16"/>
    </row>
    <row r="714">
      <c r="A714" s="16"/>
    </row>
    <row r="715">
      <c r="A715" s="16"/>
    </row>
    <row r="716">
      <c r="A716" s="16"/>
    </row>
    <row r="717">
      <c r="A717" s="16"/>
    </row>
    <row r="718">
      <c r="A718" s="16"/>
    </row>
    <row r="719">
      <c r="A719" s="16"/>
    </row>
    <row r="720">
      <c r="A720" s="16"/>
    </row>
    <row r="721">
      <c r="A721" s="16"/>
    </row>
    <row r="722">
      <c r="A722" s="16"/>
    </row>
    <row r="723">
      <c r="A723" s="16"/>
    </row>
    <row r="724">
      <c r="A724" s="16"/>
    </row>
    <row r="725">
      <c r="A725" s="16"/>
    </row>
    <row r="726">
      <c r="A726" s="16"/>
    </row>
    <row r="727">
      <c r="A727" s="16"/>
    </row>
    <row r="728">
      <c r="A728" s="16"/>
    </row>
    <row r="729">
      <c r="A729" s="16"/>
    </row>
    <row r="730">
      <c r="A730" s="16"/>
    </row>
    <row r="731">
      <c r="A731" s="16"/>
    </row>
    <row r="732">
      <c r="A732" s="16"/>
    </row>
    <row r="733">
      <c r="A733" s="16"/>
    </row>
    <row r="734">
      <c r="A734" s="16"/>
    </row>
    <row r="735">
      <c r="A735" s="16"/>
    </row>
    <row r="736">
      <c r="A736" s="16"/>
    </row>
    <row r="737">
      <c r="A737" s="16"/>
    </row>
    <row r="738">
      <c r="A738" s="16"/>
    </row>
    <row r="739">
      <c r="A739" s="16"/>
    </row>
    <row r="740">
      <c r="A740" s="16"/>
    </row>
    <row r="741">
      <c r="A741" s="16"/>
    </row>
    <row r="742">
      <c r="A742" s="16"/>
    </row>
    <row r="743">
      <c r="A743" s="16"/>
    </row>
    <row r="744">
      <c r="A744" s="16"/>
    </row>
    <row r="745">
      <c r="A745" s="16"/>
    </row>
    <row r="746">
      <c r="A746" s="16"/>
    </row>
    <row r="747">
      <c r="A747" s="16"/>
    </row>
    <row r="748">
      <c r="A748" s="16"/>
    </row>
    <row r="749">
      <c r="A749" s="16"/>
    </row>
    <row r="750">
      <c r="A750" s="16"/>
    </row>
    <row r="751">
      <c r="A751" s="16"/>
    </row>
    <row r="752">
      <c r="A752" s="16"/>
    </row>
    <row r="753">
      <c r="A753" s="16"/>
    </row>
    <row r="754">
      <c r="A754" s="16"/>
    </row>
    <row r="755">
      <c r="A755" s="16"/>
    </row>
    <row r="756">
      <c r="A756" s="16"/>
    </row>
    <row r="757">
      <c r="A757" s="16"/>
    </row>
    <row r="758">
      <c r="A758" s="16"/>
    </row>
    <row r="759">
      <c r="A759" s="16"/>
    </row>
    <row r="760">
      <c r="A760" s="16"/>
    </row>
    <row r="761">
      <c r="A761" s="16"/>
    </row>
    <row r="762">
      <c r="A762" s="16"/>
    </row>
    <row r="763">
      <c r="A763" s="16"/>
    </row>
    <row r="764">
      <c r="A764" s="16"/>
    </row>
    <row r="765">
      <c r="A765" s="16"/>
    </row>
    <row r="766">
      <c r="A766" s="16"/>
    </row>
    <row r="767">
      <c r="A767" s="16"/>
    </row>
    <row r="768">
      <c r="A768" s="16"/>
    </row>
    <row r="769">
      <c r="A769" s="16"/>
    </row>
    <row r="770">
      <c r="A770" s="16"/>
    </row>
    <row r="771">
      <c r="A771" s="16"/>
    </row>
    <row r="772">
      <c r="A772" s="16"/>
    </row>
    <row r="773">
      <c r="A773" s="16"/>
    </row>
    <row r="774">
      <c r="A774" s="16"/>
    </row>
    <row r="775">
      <c r="A775" s="16"/>
    </row>
    <row r="776">
      <c r="A776" s="16"/>
    </row>
    <row r="777">
      <c r="A777" s="16"/>
    </row>
    <row r="778">
      <c r="A778" s="16"/>
    </row>
    <row r="779">
      <c r="A779" s="16"/>
    </row>
    <row r="780">
      <c r="A780" s="16"/>
    </row>
    <row r="781">
      <c r="A781" s="16"/>
    </row>
    <row r="782">
      <c r="A782" s="16"/>
    </row>
    <row r="783">
      <c r="A783" s="16"/>
    </row>
    <row r="784">
      <c r="A784" s="16"/>
    </row>
    <row r="785">
      <c r="A785" s="16"/>
    </row>
    <row r="786">
      <c r="A786" s="16"/>
    </row>
    <row r="787">
      <c r="A787" s="16"/>
    </row>
    <row r="788">
      <c r="A788" s="16"/>
    </row>
    <row r="789">
      <c r="A789" s="16"/>
    </row>
    <row r="790">
      <c r="A790" s="16"/>
    </row>
    <row r="791">
      <c r="A791" s="16"/>
    </row>
    <row r="792">
      <c r="A792" s="16"/>
    </row>
    <row r="793">
      <c r="A793" s="16"/>
    </row>
    <row r="794">
      <c r="A794" s="16"/>
    </row>
    <row r="795">
      <c r="A795" s="16"/>
    </row>
    <row r="796">
      <c r="A796" s="16"/>
    </row>
    <row r="797">
      <c r="A797" s="16"/>
    </row>
    <row r="798">
      <c r="A798" s="16"/>
    </row>
    <row r="799">
      <c r="A799" s="16"/>
    </row>
    <row r="800">
      <c r="A800" s="16"/>
    </row>
    <row r="801">
      <c r="A801" s="16"/>
    </row>
    <row r="802">
      <c r="A802" s="16"/>
    </row>
    <row r="803">
      <c r="A803" s="16"/>
    </row>
    <row r="804">
      <c r="A804" s="16"/>
    </row>
    <row r="805">
      <c r="A805" s="16"/>
    </row>
    <row r="806">
      <c r="A806" s="16"/>
    </row>
    <row r="807">
      <c r="A807" s="16"/>
    </row>
    <row r="808">
      <c r="A808" s="16"/>
    </row>
    <row r="809">
      <c r="A809" s="16"/>
    </row>
    <row r="810">
      <c r="A810" s="16"/>
    </row>
    <row r="811">
      <c r="A811" s="16"/>
    </row>
    <row r="812">
      <c r="A812" s="16"/>
    </row>
    <row r="813">
      <c r="A813" s="16"/>
    </row>
    <row r="814">
      <c r="A814" s="16"/>
    </row>
    <row r="815">
      <c r="A815" s="16"/>
    </row>
    <row r="816">
      <c r="A816" s="16"/>
    </row>
    <row r="817">
      <c r="A817" s="16"/>
    </row>
    <row r="818">
      <c r="A818" s="16"/>
    </row>
    <row r="819">
      <c r="A819" s="16"/>
    </row>
    <row r="820">
      <c r="A820" s="16"/>
    </row>
    <row r="821">
      <c r="A821" s="16"/>
    </row>
    <row r="822">
      <c r="A822" s="16"/>
    </row>
    <row r="823">
      <c r="A823" s="16"/>
    </row>
    <row r="824">
      <c r="A824" s="16"/>
    </row>
    <row r="825">
      <c r="A825" s="16"/>
    </row>
    <row r="826">
      <c r="A826" s="16"/>
    </row>
    <row r="827">
      <c r="A827" s="16"/>
    </row>
    <row r="828">
      <c r="A828" s="16"/>
    </row>
    <row r="829">
      <c r="A829" s="16"/>
    </row>
    <row r="830">
      <c r="A830" s="16"/>
    </row>
    <row r="831">
      <c r="A831" s="16"/>
    </row>
    <row r="832">
      <c r="A832" s="16"/>
    </row>
    <row r="833">
      <c r="A833" s="16"/>
    </row>
    <row r="834">
      <c r="A834" s="16"/>
    </row>
    <row r="835">
      <c r="A835" s="16"/>
    </row>
    <row r="836">
      <c r="A836" s="16"/>
    </row>
    <row r="837">
      <c r="A837" s="16"/>
    </row>
    <row r="838">
      <c r="A838" s="16"/>
    </row>
    <row r="839">
      <c r="A839" s="16"/>
    </row>
    <row r="840">
      <c r="A840" s="16"/>
    </row>
    <row r="841">
      <c r="A841" s="16"/>
    </row>
    <row r="842">
      <c r="A842" s="16"/>
    </row>
    <row r="843">
      <c r="A843" s="16"/>
    </row>
    <row r="844">
      <c r="A844" s="16"/>
    </row>
    <row r="845">
      <c r="A845" s="16"/>
    </row>
    <row r="846">
      <c r="A846" s="16"/>
    </row>
    <row r="847">
      <c r="A847" s="16"/>
    </row>
    <row r="848">
      <c r="A848" s="16"/>
    </row>
    <row r="849">
      <c r="A849" s="16"/>
    </row>
    <row r="850">
      <c r="A850" s="16"/>
    </row>
    <row r="851">
      <c r="A851" s="16"/>
    </row>
    <row r="852">
      <c r="A852" s="16"/>
    </row>
    <row r="853">
      <c r="A853" s="16"/>
    </row>
    <row r="854">
      <c r="A854" s="16"/>
    </row>
    <row r="855">
      <c r="A855" s="16"/>
    </row>
    <row r="856">
      <c r="A856" s="16"/>
    </row>
    <row r="857">
      <c r="A857" s="16"/>
    </row>
    <row r="858">
      <c r="A858" s="16"/>
    </row>
    <row r="859">
      <c r="A859" s="16"/>
    </row>
    <row r="860">
      <c r="A860" s="16"/>
    </row>
    <row r="861">
      <c r="A861" s="16"/>
    </row>
    <row r="862">
      <c r="A862" s="16"/>
    </row>
    <row r="863">
      <c r="A863" s="16"/>
    </row>
    <row r="864">
      <c r="A864" s="16"/>
    </row>
    <row r="865">
      <c r="A865" s="16"/>
    </row>
    <row r="866">
      <c r="A866" s="16"/>
    </row>
    <row r="867">
      <c r="A867" s="16"/>
    </row>
    <row r="868">
      <c r="A868" s="16"/>
    </row>
    <row r="869">
      <c r="A869" s="16"/>
    </row>
    <row r="870">
      <c r="A870" s="16"/>
    </row>
    <row r="871">
      <c r="A871" s="16"/>
    </row>
    <row r="872">
      <c r="A872" s="16"/>
    </row>
    <row r="873">
      <c r="A873" s="16"/>
    </row>
    <row r="874">
      <c r="A874" s="16"/>
    </row>
    <row r="875">
      <c r="A875" s="16"/>
    </row>
    <row r="876">
      <c r="A876" s="16"/>
    </row>
    <row r="877">
      <c r="A877" s="16"/>
    </row>
    <row r="878">
      <c r="A878" s="16"/>
    </row>
    <row r="879">
      <c r="A879" s="16"/>
    </row>
    <row r="880">
      <c r="A880" s="16"/>
    </row>
    <row r="881">
      <c r="A881" s="16"/>
    </row>
    <row r="882">
      <c r="A882" s="16"/>
    </row>
    <row r="883">
      <c r="A883" s="16"/>
    </row>
    <row r="884">
      <c r="A884" s="16"/>
    </row>
    <row r="885">
      <c r="A885" s="16"/>
    </row>
    <row r="886">
      <c r="A886" s="16"/>
    </row>
    <row r="887">
      <c r="A887" s="16"/>
    </row>
    <row r="888">
      <c r="A888" s="16"/>
    </row>
    <row r="889">
      <c r="A889" s="16"/>
    </row>
    <row r="890">
      <c r="A890" s="16"/>
    </row>
    <row r="891">
      <c r="A891" s="16"/>
    </row>
    <row r="892">
      <c r="A892" s="16"/>
    </row>
    <row r="893">
      <c r="A893" s="16"/>
    </row>
    <row r="894">
      <c r="A894" s="16"/>
    </row>
    <row r="895">
      <c r="A895" s="16"/>
    </row>
    <row r="896">
      <c r="A896" s="16"/>
    </row>
    <row r="897">
      <c r="A897" s="16"/>
    </row>
    <row r="898">
      <c r="A898" s="16"/>
    </row>
    <row r="899">
      <c r="A899" s="16"/>
    </row>
    <row r="900">
      <c r="A900" s="16"/>
    </row>
    <row r="901">
      <c r="A901" s="16"/>
    </row>
    <row r="902">
      <c r="A902" s="16"/>
    </row>
    <row r="903">
      <c r="A903" s="16"/>
    </row>
    <row r="904">
      <c r="A904" s="16"/>
    </row>
    <row r="905">
      <c r="A905" s="16"/>
    </row>
    <row r="906">
      <c r="A906" s="16"/>
    </row>
    <row r="907">
      <c r="A907" s="16"/>
    </row>
    <row r="908">
      <c r="A908" s="16"/>
    </row>
    <row r="909">
      <c r="A909" s="16"/>
    </row>
    <row r="910">
      <c r="A910" s="16"/>
    </row>
    <row r="911">
      <c r="A911" s="16"/>
    </row>
    <row r="912">
      <c r="A912" s="16"/>
    </row>
    <row r="913">
      <c r="A913" s="16"/>
    </row>
    <row r="914">
      <c r="A914" s="16"/>
    </row>
    <row r="915">
      <c r="A915" s="16"/>
    </row>
    <row r="916">
      <c r="A916" s="16"/>
    </row>
    <row r="917">
      <c r="A917" s="16"/>
    </row>
    <row r="918">
      <c r="A918" s="16"/>
    </row>
    <row r="919">
      <c r="A919" s="16"/>
    </row>
    <row r="920">
      <c r="A920" s="16"/>
    </row>
    <row r="921">
      <c r="A921" s="16"/>
    </row>
    <row r="922">
      <c r="A922" s="16"/>
    </row>
    <row r="923">
      <c r="A923" s="16"/>
    </row>
    <row r="924">
      <c r="A924" s="16"/>
    </row>
    <row r="925">
      <c r="A925" s="16"/>
    </row>
    <row r="926">
      <c r="A926" s="16"/>
    </row>
    <row r="927">
      <c r="A927" s="16"/>
    </row>
    <row r="928">
      <c r="A928" s="16"/>
    </row>
    <row r="929">
      <c r="A929" s="16"/>
    </row>
    <row r="930">
      <c r="A930" s="16"/>
    </row>
    <row r="931">
      <c r="A931" s="16"/>
    </row>
    <row r="932">
      <c r="A932" s="16"/>
    </row>
    <row r="933">
      <c r="A933" s="16"/>
    </row>
    <row r="934">
      <c r="A934" s="16"/>
    </row>
    <row r="935">
      <c r="A935" s="16"/>
    </row>
    <row r="936">
      <c r="A936" s="16"/>
    </row>
    <row r="937">
      <c r="A937" s="16"/>
    </row>
    <row r="938">
      <c r="A938" s="16"/>
    </row>
    <row r="939">
      <c r="A939" s="16"/>
    </row>
    <row r="940">
      <c r="A940" s="16"/>
    </row>
    <row r="941">
      <c r="A941" s="16"/>
    </row>
    <row r="942">
      <c r="A942" s="16"/>
    </row>
    <row r="943">
      <c r="A943" s="16"/>
    </row>
    <row r="944">
      <c r="A944" s="16"/>
    </row>
    <row r="945">
      <c r="A945" s="16"/>
    </row>
    <row r="946">
      <c r="A946" s="16"/>
    </row>
    <row r="947">
      <c r="A947" s="16"/>
    </row>
    <row r="948">
      <c r="A948" s="16"/>
    </row>
    <row r="949">
      <c r="A949" s="16"/>
    </row>
    <row r="950">
      <c r="A950" s="16"/>
    </row>
    <row r="951">
      <c r="A951" s="16"/>
    </row>
    <row r="952">
      <c r="A952" s="16"/>
    </row>
    <row r="953">
      <c r="A953" s="16"/>
    </row>
    <row r="954">
      <c r="A954" s="16"/>
    </row>
    <row r="955">
      <c r="A955" s="16"/>
    </row>
    <row r="956">
      <c r="A956" s="16"/>
    </row>
    <row r="957">
      <c r="A957" s="16"/>
    </row>
    <row r="958">
      <c r="A958" s="16"/>
    </row>
    <row r="959">
      <c r="A959" s="16"/>
    </row>
    <row r="960">
      <c r="A960" s="16"/>
    </row>
    <row r="961">
      <c r="A961" s="16"/>
    </row>
    <row r="962">
      <c r="A962" s="16"/>
    </row>
    <row r="963">
      <c r="A963" s="16"/>
    </row>
    <row r="964">
      <c r="A964" s="16"/>
    </row>
    <row r="965">
      <c r="A965" s="16"/>
    </row>
    <row r="966">
      <c r="A966" s="16"/>
    </row>
    <row r="967">
      <c r="A967" s="16"/>
    </row>
    <row r="968">
      <c r="A968" s="16"/>
    </row>
    <row r="969">
      <c r="A969" s="16"/>
    </row>
    <row r="970">
      <c r="A970" s="16"/>
    </row>
    <row r="971">
      <c r="A971" s="16"/>
    </row>
    <row r="972">
      <c r="A972" s="16"/>
    </row>
    <row r="973">
      <c r="A973" s="16"/>
    </row>
    <row r="974">
      <c r="A974" s="16"/>
    </row>
  </sheetData>
  <mergeCells count="1">
    <mergeCell ref="B1:C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7" t="s">
        <v>74</v>
      </c>
      <c r="B1" s="8" t="s">
        <v>55</v>
      </c>
      <c r="D1" s="8" t="s">
        <v>56</v>
      </c>
      <c r="E1" s="8">
        <v>0.959</v>
      </c>
      <c r="F1" s="3"/>
      <c r="G1" s="17">
        <v>42910.0</v>
      </c>
      <c r="H1" s="3"/>
      <c r="I1" s="3"/>
    </row>
    <row r="2">
      <c r="A2" s="9"/>
      <c r="B2" s="3"/>
      <c r="C2" s="3"/>
      <c r="D2" s="3"/>
      <c r="E2" s="3"/>
      <c r="F2" s="3"/>
      <c r="G2" s="3"/>
      <c r="H2" s="3"/>
      <c r="I2" s="3"/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</row>
    <row r="4">
      <c r="A4" s="11">
        <v>0.6354166666666666</v>
      </c>
      <c r="B4" s="4">
        <v>0.0</v>
      </c>
      <c r="C4" s="1">
        <v>0.0</v>
      </c>
      <c r="D4" s="12">
        <v>0.0</v>
      </c>
      <c r="E4" s="13">
        <f t="shared" ref="E4:E12" si="1">D4*$E$1</f>
        <v>0</v>
      </c>
      <c r="F4" s="4">
        <v>-3041.0</v>
      </c>
      <c r="G4" s="4">
        <v>16.5</v>
      </c>
      <c r="H4" s="3"/>
      <c r="I4" s="3"/>
    </row>
    <row r="5">
      <c r="A5" s="11">
        <v>0.6548611111111111</v>
      </c>
      <c r="B5" s="4">
        <v>1.0</v>
      </c>
      <c r="C5" s="4" t="s">
        <v>75</v>
      </c>
      <c r="D5" s="12">
        <v>575.0</v>
      </c>
      <c r="E5" s="13">
        <f t="shared" si="1"/>
        <v>551.425</v>
      </c>
      <c r="F5" s="4">
        <v>-2638.0</v>
      </c>
      <c r="G5" s="4">
        <f t="shared" ref="G5:G11" si="2">-(F5-F4)/2/1000+G4</f>
        <v>16.2985</v>
      </c>
      <c r="H5" s="4">
        <v>51.0</v>
      </c>
      <c r="I5" s="4">
        <v>51.0</v>
      </c>
    </row>
    <row r="6">
      <c r="A6" s="14">
        <v>0.6645833333333333</v>
      </c>
      <c r="B6" s="4">
        <v>2.0</v>
      </c>
      <c r="C6" s="4" t="s">
        <v>76</v>
      </c>
      <c r="D6" s="12">
        <v>650.0</v>
      </c>
      <c r="E6" s="13">
        <f t="shared" si="1"/>
        <v>623.35</v>
      </c>
      <c r="F6" s="1">
        <v>-2359.0</v>
      </c>
      <c r="G6" s="4">
        <f t="shared" si="2"/>
        <v>16.159</v>
      </c>
      <c r="H6" s="4">
        <v>52.0</v>
      </c>
      <c r="I6" s="4">
        <v>52.0</v>
      </c>
    </row>
    <row r="7">
      <c r="A7" s="14">
        <v>0.6722222222222223</v>
      </c>
      <c r="B7" s="4">
        <v>3.0</v>
      </c>
      <c r="C7" s="4" t="s">
        <v>77</v>
      </c>
      <c r="D7" s="12">
        <v>725.0</v>
      </c>
      <c r="E7" s="13">
        <f t="shared" si="1"/>
        <v>695.275</v>
      </c>
      <c r="F7" s="1">
        <v>-2003.0</v>
      </c>
      <c r="G7" s="4">
        <f t="shared" si="2"/>
        <v>15.981</v>
      </c>
      <c r="H7" s="4">
        <v>53.0</v>
      </c>
      <c r="I7" s="4">
        <v>53.0</v>
      </c>
    </row>
    <row r="8">
      <c r="A8" s="14">
        <v>0.6826388888888889</v>
      </c>
      <c r="B8" s="4">
        <v>4.0</v>
      </c>
      <c r="C8" s="4" t="s">
        <v>78</v>
      </c>
      <c r="D8" s="12">
        <v>765.0</v>
      </c>
      <c r="E8" s="13">
        <f t="shared" si="1"/>
        <v>733.635</v>
      </c>
      <c r="F8" s="1">
        <v>-1712.0</v>
      </c>
      <c r="G8" s="4">
        <f t="shared" si="2"/>
        <v>15.8355</v>
      </c>
      <c r="H8" s="4">
        <v>54.0</v>
      </c>
      <c r="I8" s="4">
        <v>54.0</v>
      </c>
    </row>
    <row r="9">
      <c r="A9" s="14">
        <v>0.6909722222222222</v>
      </c>
      <c r="B9" s="4">
        <v>5.0</v>
      </c>
      <c r="C9" s="4" t="s">
        <v>79</v>
      </c>
      <c r="D9" s="12">
        <v>750.0</v>
      </c>
      <c r="E9" s="13">
        <f t="shared" si="1"/>
        <v>719.25</v>
      </c>
      <c r="F9" s="1">
        <v>-1242.0</v>
      </c>
      <c r="G9" s="4">
        <f t="shared" si="2"/>
        <v>15.6005</v>
      </c>
      <c r="H9" s="4">
        <v>55.0</v>
      </c>
      <c r="I9" s="4">
        <v>55.0</v>
      </c>
    </row>
    <row r="10">
      <c r="A10" s="14">
        <v>0.7020833333333333</v>
      </c>
      <c r="B10" s="4">
        <v>6.0</v>
      </c>
      <c r="C10" s="4" t="s">
        <v>80</v>
      </c>
      <c r="D10" s="12">
        <v>735.0</v>
      </c>
      <c r="E10" s="13">
        <f t="shared" si="1"/>
        <v>704.865</v>
      </c>
      <c r="F10" s="1">
        <v>-1219.0</v>
      </c>
      <c r="G10" s="4">
        <f t="shared" si="2"/>
        <v>15.589</v>
      </c>
      <c r="H10" s="4">
        <v>56.0</v>
      </c>
      <c r="I10" s="4">
        <v>56.0</v>
      </c>
    </row>
    <row r="11">
      <c r="A11" s="14">
        <v>0.7083333333333334</v>
      </c>
      <c r="B11" s="4">
        <v>7.0</v>
      </c>
      <c r="C11" s="4" t="s">
        <v>81</v>
      </c>
      <c r="D11" s="12">
        <v>720.0</v>
      </c>
      <c r="E11" s="13">
        <f t="shared" si="1"/>
        <v>690.48</v>
      </c>
      <c r="F11" s="1">
        <v>-1201.0</v>
      </c>
      <c r="G11" s="4">
        <f t="shared" si="2"/>
        <v>15.58</v>
      </c>
      <c r="H11" s="4">
        <v>57.0</v>
      </c>
      <c r="I11" s="4">
        <v>57.0</v>
      </c>
    </row>
    <row r="12">
      <c r="A12" s="14">
        <v>0.7159722222222222</v>
      </c>
      <c r="B12" s="4">
        <v>8.0</v>
      </c>
      <c r="C12" s="4" t="s">
        <v>82</v>
      </c>
      <c r="D12" s="12">
        <v>705.0</v>
      </c>
      <c r="E12" s="13">
        <f t="shared" si="1"/>
        <v>676.095</v>
      </c>
      <c r="F12" s="1" t="s">
        <v>53</v>
      </c>
      <c r="G12" s="4"/>
      <c r="H12" s="4">
        <v>58.0</v>
      </c>
      <c r="I12" s="4">
        <v>58.0</v>
      </c>
    </row>
    <row r="13">
      <c r="A13" s="9"/>
      <c r="B13" s="3"/>
      <c r="C13" s="3"/>
      <c r="D13" s="3"/>
      <c r="E13" s="3"/>
      <c r="F13" s="1" t="s">
        <v>26</v>
      </c>
      <c r="G13" s="3"/>
      <c r="H13" s="3"/>
      <c r="I13" s="4">
        <v>59.0</v>
      </c>
    </row>
    <row r="14">
      <c r="A14" s="9"/>
      <c r="F14" s="6" t="s">
        <v>27</v>
      </c>
      <c r="I14" s="4">
        <v>60.0</v>
      </c>
    </row>
    <row r="15">
      <c r="C15" s="6" t="s">
        <v>42</v>
      </c>
      <c r="D15">
        <f>(2.5+(-F4*0.001+F11*0.001))/2.5 -1</f>
        <v>0.736</v>
      </c>
    </row>
  </sheetData>
  <mergeCells count="1">
    <mergeCell ref="B1:C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7" t="s">
        <v>83</v>
      </c>
      <c r="B1" s="8" t="s">
        <v>55</v>
      </c>
      <c r="D1" s="8" t="s">
        <v>56</v>
      </c>
      <c r="E1" s="8">
        <v>0.978</v>
      </c>
      <c r="F1" s="3"/>
      <c r="G1" s="17">
        <v>42910.0</v>
      </c>
      <c r="H1" s="3"/>
      <c r="I1" s="3"/>
    </row>
    <row r="2">
      <c r="A2" s="9"/>
      <c r="B2" s="3"/>
      <c r="C2" s="3"/>
      <c r="D2" s="3"/>
      <c r="E2" s="3"/>
      <c r="F2" s="3"/>
      <c r="G2" s="3"/>
      <c r="H2" s="3"/>
      <c r="I2" s="3"/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</row>
    <row r="4">
      <c r="A4" s="11">
        <v>0.75</v>
      </c>
      <c r="B4" s="4">
        <v>0.0</v>
      </c>
      <c r="C4" s="1">
        <v>0.0</v>
      </c>
      <c r="D4" s="12">
        <v>0.0</v>
      </c>
      <c r="E4" s="13">
        <f t="shared" ref="E4:E10" si="1">D4*$E$1</f>
        <v>0</v>
      </c>
      <c r="F4" s="4">
        <v>-3055.0</v>
      </c>
      <c r="G4" s="4">
        <v>16.7</v>
      </c>
      <c r="H4" s="3"/>
      <c r="I4" s="3"/>
    </row>
    <row r="5">
      <c r="A5" s="11">
        <v>0.7555555555555555</v>
      </c>
      <c r="B5" s="4">
        <v>1.0</v>
      </c>
      <c r="C5" s="4" t="s">
        <v>84</v>
      </c>
      <c r="D5" s="12">
        <v>575.0</v>
      </c>
      <c r="E5" s="13">
        <f t="shared" si="1"/>
        <v>562.35</v>
      </c>
      <c r="F5" s="4">
        <v>-2705.0</v>
      </c>
      <c r="G5" s="4">
        <f t="shared" ref="G5:G9" si="2">-(F5-F4)/2/1000+G4</f>
        <v>16.525</v>
      </c>
      <c r="H5" s="4">
        <v>61.0</v>
      </c>
      <c r="I5" s="4">
        <v>61.0</v>
      </c>
    </row>
    <row r="6">
      <c r="A6" s="14">
        <v>0.7673611111111112</v>
      </c>
      <c r="B6" s="4">
        <v>2.0</v>
      </c>
      <c r="C6" s="4" t="s">
        <v>85</v>
      </c>
      <c r="D6" s="12">
        <v>650.0</v>
      </c>
      <c r="E6" s="13">
        <f t="shared" si="1"/>
        <v>635.7</v>
      </c>
      <c r="F6" s="1">
        <v>-2450.0</v>
      </c>
      <c r="G6" s="4">
        <f t="shared" si="2"/>
        <v>16.3975</v>
      </c>
      <c r="H6" s="4">
        <v>62.0</v>
      </c>
      <c r="I6" s="4">
        <v>62.0</v>
      </c>
    </row>
    <row r="7">
      <c r="A7" s="14">
        <v>0.7763888888888889</v>
      </c>
      <c r="B7" s="4">
        <v>3.0</v>
      </c>
      <c r="C7" s="4" t="s">
        <v>86</v>
      </c>
      <c r="D7" s="12">
        <v>725.0</v>
      </c>
      <c r="E7" s="13">
        <f t="shared" si="1"/>
        <v>709.05</v>
      </c>
      <c r="F7" s="1">
        <v>-2102.0</v>
      </c>
      <c r="G7" s="4">
        <f t="shared" si="2"/>
        <v>16.2235</v>
      </c>
      <c r="H7" s="4">
        <v>63.0</v>
      </c>
      <c r="I7" s="4">
        <v>63.0</v>
      </c>
    </row>
    <row r="8">
      <c r="A8" s="14">
        <v>0.7881944444444444</v>
      </c>
      <c r="B8" s="4">
        <v>4.0</v>
      </c>
      <c r="C8" s="4" t="s">
        <v>87</v>
      </c>
      <c r="D8" s="12">
        <v>765.0</v>
      </c>
      <c r="E8" s="13">
        <f t="shared" si="1"/>
        <v>748.17</v>
      </c>
      <c r="F8" s="1">
        <v>-1880.0</v>
      </c>
      <c r="G8" s="4">
        <f t="shared" si="2"/>
        <v>16.1125</v>
      </c>
      <c r="H8" s="4">
        <v>64.0</v>
      </c>
      <c r="I8" s="4">
        <v>64.0</v>
      </c>
    </row>
    <row r="9">
      <c r="A9" s="14">
        <v>0.7951388888888888</v>
      </c>
      <c r="B9" s="4">
        <v>5.0</v>
      </c>
      <c r="C9" s="4" t="s">
        <v>88</v>
      </c>
      <c r="D9" s="12">
        <v>750.0</v>
      </c>
      <c r="E9" s="13">
        <f t="shared" si="1"/>
        <v>733.5</v>
      </c>
      <c r="F9" s="1">
        <v>-1251.0</v>
      </c>
      <c r="G9" s="4">
        <f t="shared" si="2"/>
        <v>15.798</v>
      </c>
      <c r="H9" s="4">
        <v>65.0</v>
      </c>
      <c r="I9" s="4">
        <v>65.0</v>
      </c>
    </row>
    <row r="10">
      <c r="A10" s="14">
        <v>0.8090277777777778</v>
      </c>
      <c r="B10" s="4">
        <v>6.0</v>
      </c>
      <c r="C10" s="4" t="s">
        <v>89</v>
      </c>
      <c r="D10" s="12">
        <v>735.0</v>
      </c>
      <c r="E10" s="13">
        <f t="shared" si="1"/>
        <v>718.83</v>
      </c>
      <c r="F10" s="1" t="s">
        <v>24</v>
      </c>
      <c r="G10" s="4"/>
      <c r="H10" s="4">
        <v>66.0</v>
      </c>
      <c r="I10" s="4">
        <v>66.0</v>
      </c>
    </row>
    <row r="11">
      <c r="A11" s="14"/>
      <c r="B11" s="4"/>
      <c r="C11" s="4"/>
      <c r="D11" s="12"/>
      <c r="E11" s="13"/>
      <c r="F11" s="1" t="s">
        <v>26</v>
      </c>
      <c r="G11" s="4"/>
      <c r="H11" s="4"/>
      <c r="I11" s="4">
        <v>67.0</v>
      </c>
    </row>
    <row r="12">
      <c r="A12" s="14"/>
      <c r="B12" s="4"/>
      <c r="C12" s="4"/>
      <c r="D12" s="12"/>
      <c r="E12" s="13"/>
      <c r="F12" s="1" t="s">
        <v>27</v>
      </c>
      <c r="G12" s="4"/>
      <c r="H12" s="4"/>
      <c r="I12" s="4">
        <v>68.0</v>
      </c>
    </row>
    <row r="13">
      <c r="A13" s="9"/>
      <c r="B13" s="3"/>
      <c r="C13" s="3"/>
      <c r="D13" s="3"/>
      <c r="E13" s="3"/>
      <c r="F13" s="1"/>
      <c r="G13" s="3"/>
      <c r="H13" s="3"/>
      <c r="I13" s="4"/>
    </row>
    <row r="14">
      <c r="A14" s="9"/>
      <c r="C14" s="6" t="s">
        <v>42</v>
      </c>
      <c r="D14">
        <f>(2.5+(-F4*0.001+F9*0.001))/2.5 -1</f>
        <v>0.7216</v>
      </c>
      <c r="F14" s="6"/>
      <c r="I14" s="4"/>
    </row>
  </sheetData>
  <mergeCells count="1">
    <mergeCell ref="B1:C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7" t="s">
        <v>90</v>
      </c>
      <c r="B1" s="8" t="s">
        <v>55</v>
      </c>
      <c r="D1" s="8" t="s">
        <v>56</v>
      </c>
      <c r="E1" s="8">
        <v>0.875</v>
      </c>
      <c r="F1" s="3"/>
      <c r="G1" s="17">
        <v>42910.0</v>
      </c>
      <c r="H1" s="3"/>
      <c r="I1" s="3"/>
    </row>
    <row r="2">
      <c r="A2" s="9"/>
      <c r="B2" s="3"/>
      <c r="C2" s="3"/>
      <c r="D2" s="3"/>
      <c r="E2" s="3"/>
      <c r="F2" s="3"/>
      <c r="G2" s="3"/>
      <c r="H2" s="3"/>
      <c r="I2" s="3"/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  <c r="J3" s="10"/>
      <c r="K3" s="10"/>
    </row>
    <row r="4">
      <c r="A4" s="11">
        <v>0.8493055555555555</v>
      </c>
      <c r="B4" s="4">
        <v>0.0</v>
      </c>
      <c r="C4" s="1">
        <v>0.0</v>
      </c>
      <c r="D4" s="12">
        <v>0.0</v>
      </c>
      <c r="E4" s="13">
        <f t="shared" ref="E4:E12" si="1">D4*$E$1</f>
        <v>0</v>
      </c>
      <c r="F4" s="4">
        <v>-3014.0</v>
      </c>
      <c r="G4" s="18">
        <v>16.7</v>
      </c>
      <c r="H4" s="3"/>
      <c r="I4" s="3"/>
      <c r="J4" s="12"/>
      <c r="K4" s="13"/>
    </row>
    <row r="5">
      <c r="A5" s="11">
        <v>0.8534722222222222</v>
      </c>
      <c r="B5" s="4">
        <v>1.0</v>
      </c>
      <c r="C5" s="4" t="s">
        <v>91</v>
      </c>
      <c r="D5" s="12">
        <v>575.0</v>
      </c>
      <c r="E5" s="13">
        <f t="shared" si="1"/>
        <v>503.125</v>
      </c>
      <c r="F5" s="4">
        <v>-2466.0</v>
      </c>
      <c r="G5" s="18">
        <f t="shared" ref="G5:G12" si="2">-(F5-F4)/2/1000+G4</f>
        <v>16.426</v>
      </c>
      <c r="H5" s="4">
        <v>69.0</v>
      </c>
      <c r="I5" s="4">
        <v>69.0</v>
      </c>
      <c r="J5" s="12"/>
      <c r="K5" s="13"/>
    </row>
    <row r="6">
      <c r="A6" s="14">
        <v>0.8645833333333334</v>
      </c>
      <c r="B6" s="4">
        <v>2.0</v>
      </c>
      <c r="C6" s="4" t="s">
        <v>92</v>
      </c>
      <c r="D6" s="12">
        <v>650.0</v>
      </c>
      <c r="E6" s="13">
        <f t="shared" si="1"/>
        <v>568.75</v>
      </c>
      <c r="F6" s="1">
        <v>-2133.0</v>
      </c>
      <c r="G6" s="18">
        <f t="shared" si="2"/>
        <v>16.2595</v>
      </c>
      <c r="H6" s="4">
        <v>70.0</v>
      </c>
      <c r="I6" s="4">
        <v>70.0</v>
      </c>
      <c r="J6" s="12"/>
      <c r="K6" s="13"/>
    </row>
    <row r="7">
      <c r="A7" s="14">
        <v>0.8722222222222222</v>
      </c>
      <c r="B7" s="4">
        <v>3.0</v>
      </c>
      <c r="C7" s="4" t="s">
        <v>93</v>
      </c>
      <c r="D7" s="12">
        <v>725.0</v>
      </c>
      <c r="E7" s="13">
        <f t="shared" si="1"/>
        <v>634.375</v>
      </c>
      <c r="F7" s="1">
        <v>-1685.0</v>
      </c>
      <c r="G7" s="18">
        <f t="shared" si="2"/>
        <v>16.0355</v>
      </c>
      <c r="H7" s="4">
        <v>71.0</v>
      </c>
      <c r="I7" s="4">
        <v>71.0</v>
      </c>
      <c r="J7" s="12"/>
      <c r="K7" s="13"/>
    </row>
    <row r="8">
      <c r="A8" s="14">
        <v>0.8819444444444444</v>
      </c>
      <c r="B8" s="4">
        <v>4.0</v>
      </c>
      <c r="C8" s="4" t="s">
        <v>94</v>
      </c>
      <c r="D8" s="12">
        <v>765.0</v>
      </c>
      <c r="E8" s="13">
        <f t="shared" si="1"/>
        <v>669.375</v>
      </c>
      <c r="F8" s="1">
        <v>-1248.0</v>
      </c>
      <c r="G8" s="18">
        <f t="shared" si="2"/>
        <v>15.817</v>
      </c>
      <c r="H8" s="4">
        <v>72.0</v>
      </c>
      <c r="I8" s="4">
        <v>72.0</v>
      </c>
      <c r="J8" s="12"/>
      <c r="K8" s="13"/>
    </row>
    <row r="9">
      <c r="A9" s="14">
        <v>0.8916666666666667</v>
      </c>
      <c r="B9" s="4">
        <v>5.0</v>
      </c>
      <c r="C9" s="4" t="s">
        <v>95</v>
      </c>
      <c r="D9" s="12">
        <v>750.0</v>
      </c>
      <c r="E9" s="13">
        <f t="shared" si="1"/>
        <v>656.25</v>
      </c>
      <c r="F9" s="1">
        <v>-1085.0</v>
      </c>
      <c r="G9" s="18">
        <f t="shared" si="2"/>
        <v>15.7355</v>
      </c>
      <c r="H9" s="4">
        <v>73.0</v>
      </c>
      <c r="I9" s="4">
        <v>73.0</v>
      </c>
      <c r="J9" s="12"/>
      <c r="K9" s="13"/>
    </row>
    <row r="10">
      <c r="A10" s="14">
        <v>0.9006944444444445</v>
      </c>
      <c r="B10" s="4">
        <v>6.0</v>
      </c>
      <c r="C10" s="4" t="s">
        <v>96</v>
      </c>
      <c r="D10" s="12">
        <v>735.0</v>
      </c>
      <c r="E10" s="13">
        <f t="shared" si="1"/>
        <v>643.125</v>
      </c>
      <c r="F10" s="1">
        <v>-1047.0</v>
      </c>
      <c r="G10" s="18">
        <f t="shared" si="2"/>
        <v>15.7165</v>
      </c>
      <c r="H10" s="4">
        <v>74.0</v>
      </c>
      <c r="I10" s="4">
        <v>74.0</v>
      </c>
      <c r="J10" s="12"/>
      <c r="K10" s="13"/>
    </row>
    <row r="11">
      <c r="A11" s="14">
        <v>0.9076388888888889</v>
      </c>
      <c r="B11" s="4">
        <v>7.0</v>
      </c>
      <c r="C11" s="4" t="s">
        <v>97</v>
      </c>
      <c r="D11" s="12">
        <v>720.0</v>
      </c>
      <c r="E11" s="13">
        <f t="shared" si="1"/>
        <v>630</v>
      </c>
      <c r="F11" s="6">
        <v>-1020.0</v>
      </c>
      <c r="G11" s="18">
        <f t="shared" si="2"/>
        <v>15.703</v>
      </c>
      <c r="H11" s="4">
        <v>75.0</v>
      </c>
      <c r="I11" s="4">
        <v>75.0</v>
      </c>
    </row>
    <row r="12">
      <c r="A12" s="14">
        <v>0.9145833333333333</v>
      </c>
      <c r="B12" s="4">
        <v>8.0</v>
      </c>
      <c r="C12" s="4" t="s">
        <v>98</v>
      </c>
      <c r="D12" s="12">
        <v>705.0</v>
      </c>
      <c r="E12" s="13">
        <f t="shared" si="1"/>
        <v>616.875</v>
      </c>
      <c r="F12" s="6">
        <v>-998.0</v>
      </c>
      <c r="G12" s="18">
        <f t="shared" si="2"/>
        <v>15.692</v>
      </c>
      <c r="H12" s="4">
        <v>76.0</v>
      </c>
      <c r="I12" s="4">
        <v>76.0</v>
      </c>
    </row>
    <row r="13">
      <c r="A13" s="14">
        <v>0.9208333333333333</v>
      </c>
      <c r="B13" s="6">
        <v>9.0</v>
      </c>
      <c r="C13" s="6" t="s">
        <v>99</v>
      </c>
      <c r="D13" s="12">
        <v>690.0</v>
      </c>
      <c r="F13" s="6" t="s">
        <v>24</v>
      </c>
      <c r="H13" s="4">
        <v>77.0</v>
      </c>
      <c r="I13" s="4">
        <v>77.0</v>
      </c>
    </row>
    <row r="14">
      <c r="F14" s="1" t="s">
        <v>26</v>
      </c>
      <c r="I14" s="4">
        <v>78.0</v>
      </c>
    </row>
    <row r="15">
      <c r="F15" s="1" t="s">
        <v>27</v>
      </c>
      <c r="I15" s="4">
        <v>79.0</v>
      </c>
    </row>
    <row r="16">
      <c r="C16" s="19" t="s">
        <v>42</v>
      </c>
      <c r="D16" s="20">
        <f>(2.5+(-F4*0.001+F12*0.001))/2.5 -1</f>
        <v>0.8064</v>
      </c>
    </row>
  </sheetData>
  <mergeCells count="1">
    <mergeCell ref="B1:C1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7" t="s">
        <v>100</v>
      </c>
      <c r="B1" s="8" t="s">
        <v>55</v>
      </c>
      <c r="D1" s="8" t="s">
        <v>56</v>
      </c>
      <c r="E1" s="8">
        <v>0.929</v>
      </c>
      <c r="F1" s="3"/>
      <c r="G1" s="1" t="s">
        <v>101</v>
      </c>
      <c r="H1" s="3"/>
      <c r="I1" s="3"/>
    </row>
    <row r="2">
      <c r="A2" s="9"/>
      <c r="B2" s="3"/>
      <c r="C2" s="3"/>
      <c r="D2" s="3"/>
      <c r="E2" s="3"/>
      <c r="F2" s="3"/>
      <c r="G2" s="3"/>
      <c r="H2" s="3"/>
      <c r="I2" s="3"/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  <c r="J3" s="10"/>
      <c r="K3" s="10"/>
    </row>
    <row r="4">
      <c r="A4" s="11">
        <v>0.9569444444444445</v>
      </c>
      <c r="B4" s="4">
        <v>0.0</v>
      </c>
      <c r="C4" s="1">
        <v>0.0</v>
      </c>
      <c r="D4" s="12">
        <v>0.0</v>
      </c>
      <c r="E4" s="13">
        <f t="shared" ref="E4:E12" si="1">D4*$E$1</f>
        <v>0</v>
      </c>
      <c r="F4" s="4">
        <v>-3034.0</v>
      </c>
      <c r="G4" s="18">
        <v>16.7</v>
      </c>
      <c r="H4" s="3"/>
      <c r="I4" s="3"/>
      <c r="J4" s="12"/>
      <c r="K4" s="13"/>
    </row>
    <row r="5">
      <c r="A5" s="11">
        <v>0.9604166666666667</v>
      </c>
      <c r="B5" s="4">
        <v>1.0</v>
      </c>
      <c r="C5" s="4" t="s">
        <v>102</v>
      </c>
      <c r="D5" s="12">
        <v>575.0</v>
      </c>
      <c r="E5" s="13">
        <f t="shared" si="1"/>
        <v>534.175</v>
      </c>
      <c r="F5" s="4">
        <v>-2620.0</v>
      </c>
      <c r="G5" s="18">
        <f t="shared" ref="G5:G10" si="2">-(F5-F4)/2/1000+G4</f>
        <v>16.493</v>
      </c>
      <c r="H5" s="4">
        <v>80.0</v>
      </c>
      <c r="I5" s="4">
        <v>80.0</v>
      </c>
      <c r="J5" s="12"/>
      <c r="K5" s="13"/>
    </row>
    <row r="6">
      <c r="A6" s="14">
        <v>0.9701388888888889</v>
      </c>
      <c r="B6" s="4">
        <v>2.0</v>
      </c>
      <c r="C6" s="4" t="s">
        <v>103</v>
      </c>
      <c r="D6" s="12">
        <v>650.0</v>
      </c>
      <c r="E6" s="13">
        <f t="shared" si="1"/>
        <v>603.85</v>
      </c>
      <c r="F6" s="1">
        <v>-2360.0</v>
      </c>
      <c r="G6" s="18">
        <f t="shared" si="2"/>
        <v>16.363</v>
      </c>
      <c r="H6" s="4">
        <v>81.0</v>
      </c>
      <c r="I6" s="4">
        <v>81.0</v>
      </c>
      <c r="J6" s="12"/>
      <c r="K6" s="13"/>
    </row>
    <row r="7">
      <c r="A7" s="14">
        <v>0.9777777777777777</v>
      </c>
      <c r="B7" s="4">
        <v>3.0</v>
      </c>
      <c r="C7" s="4" t="s">
        <v>104</v>
      </c>
      <c r="D7" s="12">
        <v>725.0</v>
      </c>
      <c r="E7" s="13">
        <f t="shared" si="1"/>
        <v>673.525</v>
      </c>
      <c r="F7" s="1">
        <v>-1921.0</v>
      </c>
      <c r="G7" s="18">
        <f t="shared" si="2"/>
        <v>16.1435</v>
      </c>
      <c r="H7" s="4">
        <v>82.0</v>
      </c>
      <c r="I7" s="4">
        <v>82.0</v>
      </c>
    </row>
    <row r="8">
      <c r="A8" s="14">
        <v>0.9916666666666667</v>
      </c>
      <c r="B8" s="4">
        <v>4.0</v>
      </c>
      <c r="C8" s="4" t="s">
        <v>105</v>
      </c>
      <c r="D8" s="12">
        <v>765.0</v>
      </c>
      <c r="E8" s="13">
        <f t="shared" si="1"/>
        <v>710.685</v>
      </c>
      <c r="F8" s="1">
        <v>-1593.0</v>
      </c>
      <c r="G8" s="18">
        <f t="shared" si="2"/>
        <v>15.9795</v>
      </c>
      <c r="H8" s="4">
        <v>83.0</v>
      </c>
      <c r="I8" s="4">
        <v>83.0</v>
      </c>
      <c r="J8" s="12"/>
      <c r="K8" s="13"/>
    </row>
    <row r="9">
      <c r="A9" s="14">
        <v>0.9958333333333333</v>
      </c>
      <c r="B9" s="4">
        <v>5.0</v>
      </c>
      <c r="C9" s="4" t="s">
        <v>106</v>
      </c>
      <c r="D9" s="12">
        <v>750.0</v>
      </c>
      <c r="E9" s="13">
        <f t="shared" si="1"/>
        <v>696.75</v>
      </c>
      <c r="F9" s="1">
        <v>-1229.0</v>
      </c>
      <c r="G9" s="18">
        <f t="shared" si="2"/>
        <v>15.7975</v>
      </c>
      <c r="H9" s="4">
        <v>84.0</v>
      </c>
      <c r="I9" s="4">
        <v>84.0</v>
      </c>
      <c r="J9" s="12"/>
      <c r="K9" s="13"/>
    </row>
    <row r="10">
      <c r="A10" s="14">
        <v>0.005555555555555556</v>
      </c>
      <c r="B10" s="4">
        <v>6.0</v>
      </c>
      <c r="C10" s="4" t="s">
        <v>107</v>
      </c>
      <c r="D10" s="12">
        <v>735.0</v>
      </c>
      <c r="E10" s="13">
        <f t="shared" si="1"/>
        <v>682.815</v>
      </c>
      <c r="F10" s="1">
        <v>-1203.0</v>
      </c>
      <c r="G10" s="18">
        <f t="shared" si="2"/>
        <v>15.7845</v>
      </c>
      <c r="H10" s="4">
        <v>85.0</v>
      </c>
      <c r="I10" s="4">
        <v>85.0</v>
      </c>
      <c r="J10" s="12"/>
      <c r="K10" s="13"/>
    </row>
    <row r="11">
      <c r="A11" s="14">
        <v>0.01875</v>
      </c>
      <c r="B11" s="4">
        <v>7.0</v>
      </c>
      <c r="C11" s="4" t="s">
        <v>108</v>
      </c>
      <c r="D11" s="12">
        <v>720.0</v>
      </c>
      <c r="E11" s="13">
        <f t="shared" si="1"/>
        <v>668.88</v>
      </c>
      <c r="F11" s="6" t="s">
        <v>24</v>
      </c>
      <c r="G11" s="18"/>
      <c r="H11" s="4">
        <v>86.0</v>
      </c>
      <c r="I11" s="4">
        <v>86.0</v>
      </c>
    </row>
    <row r="12">
      <c r="A12" s="14"/>
      <c r="B12" s="4">
        <v>8.0</v>
      </c>
      <c r="C12" s="4"/>
      <c r="D12" s="12">
        <v>705.0</v>
      </c>
      <c r="E12" s="13">
        <f t="shared" si="1"/>
        <v>654.945</v>
      </c>
      <c r="F12" s="6" t="s">
        <v>26</v>
      </c>
      <c r="G12" s="18"/>
      <c r="H12" s="4"/>
      <c r="I12" s="4">
        <v>87.0</v>
      </c>
    </row>
    <row r="13">
      <c r="A13" s="14"/>
      <c r="B13" s="6">
        <v>9.0</v>
      </c>
      <c r="C13" s="6"/>
      <c r="D13" s="12">
        <v>690.0</v>
      </c>
      <c r="F13" s="6" t="s">
        <v>27</v>
      </c>
      <c r="H13" s="4"/>
      <c r="I13" s="4">
        <v>88.0</v>
      </c>
    </row>
    <row r="14">
      <c r="F14" s="1"/>
      <c r="I14" s="4"/>
    </row>
    <row r="15">
      <c r="C15" s="6" t="s">
        <v>42</v>
      </c>
      <c r="D15">
        <f>(2.5+(-F4*0.001+F10*0.001))/2.5 -1</f>
        <v>0.7324</v>
      </c>
      <c r="F15" s="1"/>
      <c r="I15" s="4"/>
    </row>
    <row r="17">
      <c r="D17" s="6" t="s">
        <v>67</v>
      </c>
      <c r="E17" s="6">
        <v>420.0</v>
      </c>
      <c r="F17" s="6" t="s">
        <v>68</v>
      </c>
    </row>
    <row r="18">
      <c r="D18" s="6" t="s">
        <v>69</v>
      </c>
      <c r="E18" s="6">
        <v>773.0</v>
      </c>
      <c r="F18" s="6" t="s">
        <v>68</v>
      </c>
    </row>
    <row r="19">
      <c r="D19" s="6" t="s">
        <v>70</v>
      </c>
      <c r="E19" s="6">
        <v>153.0</v>
      </c>
      <c r="F19" s="6" t="s">
        <v>71</v>
      </c>
    </row>
    <row r="20">
      <c r="D20" s="6" t="s">
        <v>72</v>
      </c>
      <c r="E20" s="6">
        <v>43.0</v>
      </c>
      <c r="F20" s="6" t="s">
        <v>73</v>
      </c>
    </row>
  </sheetData>
  <mergeCells count="1">
    <mergeCell ref="B1:C1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7" t="s">
        <v>109</v>
      </c>
      <c r="B1" s="6" t="s">
        <v>110</v>
      </c>
      <c r="C1" s="8"/>
      <c r="D1" s="8" t="s">
        <v>56</v>
      </c>
      <c r="E1" s="8">
        <v>1.434</v>
      </c>
      <c r="F1" s="3"/>
      <c r="G1" s="17">
        <v>42911.0</v>
      </c>
      <c r="H1" s="3"/>
      <c r="I1" s="3"/>
    </row>
    <row r="2">
      <c r="A2" s="9"/>
      <c r="B2" s="3"/>
      <c r="C2" s="3"/>
      <c r="D2" s="3"/>
      <c r="E2" s="3"/>
      <c r="F2" s="3"/>
      <c r="G2" s="3"/>
      <c r="H2" s="3"/>
      <c r="I2" s="3"/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</row>
    <row r="4">
      <c r="A4" s="11">
        <v>0.059027777777777776</v>
      </c>
      <c r="B4" s="4">
        <v>0.0</v>
      </c>
      <c r="C4" s="1">
        <v>0.0</v>
      </c>
      <c r="D4" s="12">
        <v>0.0</v>
      </c>
      <c r="E4" s="13">
        <f t="shared" ref="E4:E9" si="1">D4*$E$1</f>
        <v>0</v>
      </c>
      <c r="F4" s="4">
        <v>-3014.0</v>
      </c>
      <c r="G4" s="18">
        <v>16.7</v>
      </c>
      <c r="H4" s="1"/>
    </row>
    <row r="5">
      <c r="A5" s="11">
        <v>0.06597222222222222</v>
      </c>
      <c r="B5" s="4">
        <v>1.0</v>
      </c>
      <c r="C5" s="4" t="s">
        <v>111</v>
      </c>
      <c r="D5" s="12">
        <v>500.0</v>
      </c>
      <c r="E5" s="13">
        <f t="shared" si="1"/>
        <v>717</v>
      </c>
      <c r="F5" s="4">
        <v>-2637.0</v>
      </c>
      <c r="G5" s="18">
        <f t="shared" ref="G5:G8" si="2">-(F5-F4)/2/1000+G4</f>
        <v>16.5115</v>
      </c>
      <c r="H5" s="4">
        <v>89.0</v>
      </c>
      <c r="I5" s="1">
        <v>89.0</v>
      </c>
    </row>
    <row r="6">
      <c r="A6" s="14">
        <v>0.07569444444444444</v>
      </c>
      <c r="B6" s="4">
        <v>2.0</v>
      </c>
      <c r="C6" s="4" t="s">
        <v>112</v>
      </c>
      <c r="D6" s="12">
        <v>575.0</v>
      </c>
      <c r="E6" s="13">
        <f t="shared" si="1"/>
        <v>824.55</v>
      </c>
      <c r="F6" s="1">
        <v>-2373.0</v>
      </c>
      <c r="G6" s="18">
        <f t="shared" si="2"/>
        <v>16.3795</v>
      </c>
      <c r="H6" s="4">
        <v>90.0</v>
      </c>
      <c r="I6" s="4">
        <v>90.0</v>
      </c>
    </row>
    <row r="7">
      <c r="A7" s="14">
        <v>0.08333333333333333</v>
      </c>
      <c r="B7" s="4">
        <v>3.0</v>
      </c>
      <c r="C7" s="4" t="s">
        <v>113</v>
      </c>
      <c r="D7" s="12">
        <v>650.0</v>
      </c>
      <c r="E7" s="13">
        <f t="shared" si="1"/>
        <v>932.1</v>
      </c>
      <c r="F7" s="1">
        <v>-2036.0</v>
      </c>
      <c r="G7" s="18">
        <f t="shared" si="2"/>
        <v>16.211</v>
      </c>
      <c r="H7" s="4">
        <v>91.0</v>
      </c>
      <c r="I7" s="1">
        <v>91.0</v>
      </c>
      <c r="K7" s="6"/>
      <c r="L7" s="21"/>
    </row>
    <row r="8">
      <c r="A8" s="22" t="s">
        <v>114</v>
      </c>
      <c r="B8" s="4">
        <v>4.0</v>
      </c>
      <c r="C8" s="4" t="s">
        <v>115</v>
      </c>
      <c r="D8" s="12">
        <v>690.0</v>
      </c>
      <c r="E8" s="13">
        <f t="shared" si="1"/>
        <v>989.46</v>
      </c>
      <c r="F8" s="1">
        <v>-1767.0</v>
      </c>
      <c r="G8" s="18">
        <f t="shared" si="2"/>
        <v>16.0765</v>
      </c>
      <c r="H8" s="4">
        <v>92.0</v>
      </c>
      <c r="I8" s="4">
        <v>92.0</v>
      </c>
      <c r="K8" s="6"/>
      <c r="L8" s="21"/>
    </row>
    <row r="9">
      <c r="A9" s="14">
        <v>0.10069444444444445</v>
      </c>
      <c r="B9" s="4">
        <v>5.0</v>
      </c>
      <c r="C9" s="4" t="s">
        <v>116</v>
      </c>
      <c r="D9" s="12">
        <v>675.0</v>
      </c>
      <c r="E9" s="13">
        <f t="shared" si="1"/>
        <v>967.95</v>
      </c>
      <c r="F9" s="1" t="s">
        <v>24</v>
      </c>
      <c r="G9" s="18"/>
      <c r="H9" s="4">
        <v>93.0</v>
      </c>
      <c r="I9" s="1">
        <v>93.0</v>
      </c>
    </row>
    <row r="10">
      <c r="A10" s="14"/>
      <c r="B10" s="4"/>
      <c r="C10" s="4"/>
      <c r="D10" s="12"/>
      <c r="E10" s="13"/>
      <c r="F10" s="6" t="s">
        <v>26</v>
      </c>
      <c r="G10" s="18"/>
      <c r="H10" s="4"/>
      <c r="I10" s="4">
        <v>94.0</v>
      </c>
    </row>
    <row r="11">
      <c r="A11" s="14"/>
      <c r="B11" s="4"/>
      <c r="C11" s="4"/>
      <c r="D11" s="12"/>
      <c r="E11" s="13"/>
      <c r="F11" s="6" t="s">
        <v>27</v>
      </c>
      <c r="G11" s="18"/>
      <c r="H11" s="4"/>
      <c r="I11" s="1">
        <v>95.0</v>
      </c>
    </row>
    <row r="12">
      <c r="A12" s="14"/>
      <c r="B12" s="4"/>
      <c r="C12" s="4"/>
      <c r="D12" s="12"/>
      <c r="E12" s="13"/>
      <c r="G12" s="18"/>
      <c r="H12" s="4"/>
      <c r="I12" s="4"/>
    </row>
    <row r="13">
      <c r="A13" s="14"/>
      <c r="B13" s="6"/>
      <c r="C13" s="6" t="s">
        <v>42</v>
      </c>
      <c r="D13">
        <f>(2.5+(-F4*0.001+F8*0.001))/2.5 -1</f>
        <v>0.4988</v>
      </c>
      <c r="F13" s="6"/>
      <c r="H13" s="4"/>
      <c r="I13" s="1"/>
    </row>
    <row r="14">
      <c r="I14" s="4"/>
    </row>
    <row r="15">
      <c r="I15" s="1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7" t="s">
        <v>117</v>
      </c>
      <c r="B1" s="6" t="s">
        <v>110</v>
      </c>
      <c r="C1" s="8"/>
      <c r="D1" s="8" t="s">
        <v>56</v>
      </c>
      <c r="E1" s="8">
        <v>0.955</v>
      </c>
      <c r="F1" s="3"/>
      <c r="G1" s="17">
        <v>42911.0</v>
      </c>
      <c r="H1" s="3"/>
      <c r="I1" s="3"/>
    </row>
    <row r="2">
      <c r="A2" s="9"/>
      <c r="B2" s="3"/>
      <c r="C2" s="3"/>
      <c r="D2" s="3"/>
      <c r="E2" s="3"/>
      <c r="F2" s="3"/>
      <c r="G2" s="3"/>
      <c r="H2" s="3"/>
      <c r="I2" s="3"/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  <c r="K3" s="6" t="s">
        <v>118</v>
      </c>
    </row>
    <row r="4">
      <c r="A4" s="11">
        <v>0.12638888888888888</v>
      </c>
      <c r="B4" s="4">
        <v>0.0</v>
      </c>
      <c r="C4" s="1">
        <v>0.0</v>
      </c>
      <c r="D4" s="12">
        <v>0.0</v>
      </c>
      <c r="E4" s="13">
        <f t="shared" ref="E4:E12" si="1">D4*$E$1</f>
        <v>0</v>
      </c>
      <c r="F4" s="4">
        <v>-3020.0</v>
      </c>
      <c r="G4" s="18">
        <v>16.7</v>
      </c>
      <c r="H4" s="1"/>
    </row>
    <row r="5">
      <c r="A5" s="11">
        <v>0.12916666666666668</v>
      </c>
      <c r="B5" s="4">
        <v>1.0</v>
      </c>
      <c r="C5" s="4" t="s">
        <v>119</v>
      </c>
      <c r="D5" s="12">
        <v>500.0</v>
      </c>
      <c r="E5" s="13">
        <f t="shared" si="1"/>
        <v>477.5</v>
      </c>
      <c r="F5" s="4">
        <v>-2817.0</v>
      </c>
      <c r="G5" s="18">
        <f t="shared" ref="G5:G11" si="2">-(F5-F4)/2/1000+G4</f>
        <v>16.5985</v>
      </c>
      <c r="H5" s="4">
        <v>96.0</v>
      </c>
      <c r="I5" s="1">
        <v>96.0</v>
      </c>
    </row>
    <row r="6">
      <c r="A6" s="14">
        <v>0.1375</v>
      </c>
      <c r="B6" s="4">
        <v>2.0</v>
      </c>
      <c r="C6" s="4" t="s">
        <v>120</v>
      </c>
      <c r="D6" s="12">
        <v>575.0</v>
      </c>
      <c r="E6" s="13">
        <f t="shared" si="1"/>
        <v>549.125</v>
      </c>
      <c r="F6" s="1">
        <v>-2649.0</v>
      </c>
      <c r="G6" s="18">
        <f t="shared" si="2"/>
        <v>16.5145</v>
      </c>
      <c r="H6" s="4">
        <v>97.0</v>
      </c>
      <c r="I6" s="4">
        <v>97.0</v>
      </c>
    </row>
    <row r="7">
      <c r="A7" s="14">
        <v>0.14375</v>
      </c>
      <c r="B7" s="4">
        <v>3.0</v>
      </c>
      <c r="C7" s="4" t="s">
        <v>121</v>
      </c>
      <c r="D7" s="12">
        <v>650.0</v>
      </c>
      <c r="E7" s="13">
        <f t="shared" si="1"/>
        <v>620.75</v>
      </c>
      <c r="F7" s="1">
        <v>-2396.0</v>
      </c>
      <c r="G7" s="18">
        <f t="shared" si="2"/>
        <v>16.388</v>
      </c>
      <c r="H7" s="4">
        <v>98.0</v>
      </c>
      <c r="I7" s="1">
        <v>98.0</v>
      </c>
      <c r="K7" s="6"/>
      <c r="L7" s="13"/>
    </row>
    <row r="8">
      <c r="A8" s="14">
        <v>0.15138888888888888</v>
      </c>
      <c r="B8" s="4">
        <v>4.0</v>
      </c>
      <c r="C8" s="4" t="s">
        <v>122</v>
      </c>
      <c r="D8" s="12">
        <v>690.0</v>
      </c>
      <c r="E8" s="13">
        <f t="shared" si="1"/>
        <v>658.95</v>
      </c>
      <c r="F8" s="1">
        <v>-2234.0</v>
      </c>
      <c r="G8" s="18">
        <f t="shared" si="2"/>
        <v>16.307</v>
      </c>
      <c r="H8" s="4">
        <v>99.0</v>
      </c>
      <c r="I8" s="4">
        <v>99.0</v>
      </c>
      <c r="K8" s="6"/>
      <c r="L8" s="21"/>
    </row>
    <row r="9">
      <c r="A9" s="14">
        <v>0.15763888888888888</v>
      </c>
      <c r="B9" s="4">
        <v>5.0</v>
      </c>
      <c r="C9" s="4" t="s">
        <v>123</v>
      </c>
      <c r="D9" s="12">
        <v>730.0</v>
      </c>
      <c r="E9" s="13">
        <f t="shared" si="1"/>
        <v>697.15</v>
      </c>
      <c r="F9" s="6">
        <v>-2059.0</v>
      </c>
      <c r="G9" s="18">
        <f t="shared" si="2"/>
        <v>16.2195</v>
      </c>
      <c r="H9" s="4">
        <v>100.0</v>
      </c>
      <c r="I9" s="1">
        <v>100.0</v>
      </c>
    </row>
    <row r="10">
      <c r="A10" s="14">
        <v>0.16458333333333333</v>
      </c>
      <c r="B10" s="4">
        <v>6.0</v>
      </c>
      <c r="C10" s="4" t="s">
        <v>124</v>
      </c>
      <c r="D10" s="12">
        <v>770.0</v>
      </c>
      <c r="E10" s="13">
        <f t="shared" si="1"/>
        <v>735.35</v>
      </c>
      <c r="F10" s="6">
        <v>-1855.0</v>
      </c>
      <c r="G10" s="18">
        <f t="shared" si="2"/>
        <v>16.1175</v>
      </c>
      <c r="H10" s="4">
        <v>101.0</v>
      </c>
      <c r="I10" s="4">
        <v>101.0</v>
      </c>
    </row>
    <row r="11">
      <c r="A11" s="14">
        <v>0.17083333333333334</v>
      </c>
      <c r="B11" s="4">
        <v>7.0</v>
      </c>
      <c r="C11" s="4" t="s">
        <v>125</v>
      </c>
      <c r="D11" s="12">
        <v>755.0</v>
      </c>
      <c r="E11" s="13">
        <f t="shared" si="1"/>
        <v>721.025</v>
      </c>
      <c r="F11" s="6">
        <v>-1347.0</v>
      </c>
      <c r="G11" s="18">
        <f t="shared" si="2"/>
        <v>15.8635</v>
      </c>
      <c r="H11" s="4">
        <v>102.0</v>
      </c>
      <c r="I11" s="1">
        <v>102.0</v>
      </c>
    </row>
    <row r="12">
      <c r="A12" s="14">
        <v>0.18125</v>
      </c>
      <c r="B12" s="4">
        <v>8.0</v>
      </c>
      <c r="C12" s="4" t="s">
        <v>126</v>
      </c>
      <c r="D12" s="12">
        <v>740.0</v>
      </c>
      <c r="E12" s="13">
        <f t="shared" si="1"/>
        <v>706.7</v>
      </c>
      <c r="F12" s="1" t="s">
        <v>24</v>
      </c>
      <c r="G12" s="18"/>
      <c r="H12" s="4">
        <v>103.0</v>
      </c>
      <c r="I12" s="4">
        <v>103.0</v>
      </c>
    </row>
    <row r="13">
      <c r="A13" s="14"/>
      <c r="B13" s="6"/>
      <c r="C13" s="6"/>
      <c r="D13" s="12"/>
      <c r="F13" s="6" t="s">
        <v>26</v>
      </c>
      <c r="H13" s="4"/>
      <c r="I13" s="1">
        <v>104.0</v>
      </c>
    </row>
    <row r="14">
      <c r="F14" s="6" t="s">
        <v>27</v>
      </c>
      <c r="I14" s="4">
        <v>105.0</v>
      </c>
    </row>
    <row r="15">
      <c r="C15" s="6" t="s">
        <v>42</v>
      </c>
      <c r="D15">
        <f>(2.5+(-F4*0.001+F11*0.001))/2.5 -1</f>
        <v>0.6692</v>
      </c>
      <c r="I15" s="1"/>
    </row>
    <row r="16">
      <c r="F16" s="6" t="s">
        <v>69</v>
      </c>
      <c r="G16" s="6">
        <v>740.0</v>
      </c>
      <c r="H16" s="6" t="s">
        <v>68</v>
      </c>
    </row>
    <row r="17">
      <c r="F17" s="6" t="s">
        <v>70</v>
      </c>
      <c r="G17" s="6">
        <v>188.0</v>
      </c>
      <c r="H17" s="6" t="s">
        <v>71</v>
      </c>
    </row>
    <row r="18">
      <c r="F18" s="6" t="s">
        <v>72</v>
      </c>
      <c r="G18" s="6">
        <v>56.0</v>
      </c>
      <c r="H18" s="6" t="s">
        <v>73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7" t="s">
        <v>127</v>
      </c>
      <c r="B1" s="6" t="s">
        <v>110</v>
      </c>
      <c r="C1" s="8"/>
      <c r="D1" s="8" t="s">
        <v>56</v>
      </c>
      <c r="E1" s="23">
        <v>0.966</v>
      </c>
      <c r="F1" s="3"/>
      <c r="G1" s="17">
        <v>42911.0</v>
      </c>
      <c r="H1" s="3"/>
      <c r="I1" s="24"/>
    </row>
    <row r="2">
      <c r="A2" s="9"/>
      <c r="B2" s="3"/>
      <c r="C2" s="3"/>
      <c r="D2" s="3"/>
      <c r="E2" s="3"/>
      <c r="F2" s="3"/>
      <c r="G2" s="3"/>
      <c r="H2" s="3"/>
      <c r="I2" s="3"/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</row>
    <row r="4">
      <c r="A4" s="11">
        <v>0.22916666666666666</v>
      </c>
      <c r="B4" s="4">
        <v>0.0</v>
      </c>
      <c r="C4" s="1">
        <v>0.0</v>
      </c>
      <c r="D4" s="12">
        <v>0.0</v>
      </c>
      <c r="E4" s="13">
        <f t="shared" ref="E4:E12" si="1">D4*$E$1</f>
        <v>0</v>
      </c>
      <c r="F4" s="4">
        <v>-3008.0</v>
      </c>
      <c r="G4" s="18">
        <v>16.7</v>
      </c>
      <c r="H4" s="1"/>
    </row>
    <row r="5">
      <c r="A5" s="11">
        <v>0.2326388888888889</v>
      </c>
      <c r="B5" s="4">
        <v>1.0</v>
      </c>
      <c r="C5" s="4" t="s">
        <v>128</v>
      </c>
      <c r="D5" s="12">
        <v>500.0</v>
      </c>
      <c r="E5" s="13">
        <f t="shared" si="1"/>
        <v>483</v>
      </c>
      <c r="F5" s="4">
        <v>-2814.0</v>
      </c>
      <c r="G5" s="18">
        <f t="shared" ref="G5:G11" si="2">-(F5-F4)/2/1000+G4</f>
        <v>16.603</v>
      </c>
      <c r="H5" s="4">
        <v>106.0</v>
      </c>
      <c r="I5" s="1">
        <v>106.0</v>
      </c>
    </row>
    <row r="6">
      <c r="A6" s="14">
        <v>0.2388888888888889</v>
      </c>
      <c r="B6" s="4">
        <v>2.0</v>
      </c>
      <c r="C6" s="4" t="s">
        <v>129</v>
      </c>
      <c r="D6" s="12">
        <v>575.0</v>
      </c>
      <c r="E6" s="13">
        <f t="shared" si="1"/>
        <v>555.45</v>
      </c>
      <c r="F6" s="1">
        <v>-2667.0</v>
      </c>
      <c r="G6" s="18">
        <f t="shared" si="2"/>
        <v>16.5295</v>
      </c>
      <c r="H6" s="4">
        <v>107.0</v>
      </c>
      <c r="I6" s="4">
        <v>107.0</v>
      </c>
    </row>
    <row r="7">
      <c r="A7" s="14">
        <v>0.24513888888888888</v>
      </c>
      <c r="B7" s="4">
        <v>3.0</v>
      </c>
      <c r="C7" s="4" t="s">
        <v>130</v>
      </c>
      <c r="D7" s="12">
        <v>650.0</v>
      </c>
      <c r="E7" s="13">
        <f t="shared" si="1"/>
        <v>627.9</v>
      </c>
      <c r="F7" s="1">
        <v>-2431.0</v>
      </c>
      <c r="G7" s="18">
        <f t="shared" si="2"/>
        <v>16.4115</v>
      </c>
      <c r="H7" s="4">
        <v>108.0</v>
      </c>
      <c r="I7" s="1">
        <v>108.0</v>
      </c>
    </row>
    <row r="8">
      <c r="A8" s="14">
        <v>0.2513888888888889</v>
      </c>
      <c r="B8" s="4">
        <v>4.0</v>
      </c>
      <c r="C8" s="4" t="s">
        <v>131</v>
      </c>
      <c r="D8" s="12">
        <v>690.0</v>
      </c>
      <c r="E8" s="13">
        <f t="shared" si="1"/>
        <v>666.54</v>
      </c>
      <c r="F8" s="1">
        <v>-2278.0</v>
      </c>
      <c r="G8" s="18">
        <f t="shared" si="2"/>
        <v>16.335</v>
      </c>
      <c r="H8" s="4">
        <v>109.0</v>
      </c>
      <c r="I8" s="4">
        <v>109.0</v>
      </c>
    </row>
    <row r="9">
      <c r="A9" s="14">
        <v>0.25833333333333336</v>
      </c>
      <c r="B9" s="4">
        <v>5.0</v>
      </c>
      <c r="C9" s="4" t="s">
        <v>132</v>
      </c>
      <c r="D9" s="12">
        <v>730.0</v>
      </c>
      <c r="E9" s="13">
        <f t="shared" si="1"/>
        <v>705.18</v>
      </c>
      <c r="F9" s="6">
        <v>-2104.0</v>
      </c>
      <c r="G9" s="18">
        <f t="shared" si="2"/>
        <v>16.248</v>
      </c>
      <c r="H9" s="4">
        <v>110.0</v>
      </c>
      <c r="I9" s="1">
        <v>110.0</v>
      </c>
      <c r="K9" s="6">
        <v>810.0</v>
      </c>
      <c r="L9" s="13">
        <f>K9*$E$1</f>
        <v>782.46</v>
      </c>
    </row>
    <row r="10">
      <c r="A10" s="14">
        <v>0.2652777777777778</v>
      </c>
      <c r="B10" s="4">
        <v>6.0</v>
      </c>
      <c r="C10" s="4" t="s">
        <v>133</v>
      </c>
      <c r="D10" s="12">
        <v>770.0</v>
      </c>
      <c r="E10" s="13">
        <f t="shared" si="1"/>
        <v>743.82</v>
      </c>
      <c r="F10" s="6">
        <v>-1888.0</v>
      </c>
      <c r="G10" s="18">
        <f t="shared" si="2"/>
        <v>16.14</v>
      </c>
      <c r="H10" s="4">
        <v>111.0</v>
      </c>
      <c r="I10" s="4">
        <v>111.0</v>
      </c>
    </row>
    <row r="11">
      <c r="A11" s="14">
        <v>0.27152777777777776</v>
      </c>
      <c r="B11" s="4">
        <v>7.0</v>
      </c>
      <c r="C11" s="4" t="s">
        <v>134</v>
      </c>
      <c r="D11" s="12">
        <v>755.0</v>
      </c>
      <c r="E11" s="13">
        <f t="shared" si="1"/>
        <v>729.33</v>
      </c>
      <c r="F11" s="6">
        <v>-1409.0</v>
      </c>
      <c r="G11" s="18">
        <f t="shared" si="2"/>
        <v>15.9005</v>
      </c>
      <c r="H11" s="4">
        <v>112.0</v>
      </c>
      <c r="I11" s="1">
        <v>112.0</v>
      </c>
    </row>
    <row r="12">
      <c r="A12" s="14">
        <v>0.2826388888888889</v>
      </c>
      <c r="B12" s="4">
        <v>8.0</v>
      </c>
      <c r="C12" s="4" t="s">
        <v>135</v>
      </c>
      <c r="D12" s="12">
        <v>740.0</v>
      </c>
      <c r="E12" s="13">
        <f t="shared" si="1"/>
        <v>714.84</v>
      </c>
      <c r="F12" s="1" t="s">
        <v>24</v>
      </c>
      <c r="G12" s="18"/>
      <c r="H12" s="4">
        <v>113.0</v>
      </c>
      <c r="I12" s="4">
        <v>113.0</v>
      </c>
    </row>
    <row r="13">
      <c r="A13" s="14"/>
      <c r="B13" s="6"/>
      <c r="C13" s="6"/>
      <c r="D13" s="12"/>
      <c r="F13" s="6" t="s">
        <v>26</v>
      </c>
      <c r="G13" s="18"/>
      <c r="H13" s="4"/>
      <c r="I13" s="1">
        <v>114.0</v>
      </c>
    </row>
    <row r="14">
      <c r="F14" s="6" t="s">
        <v>27</v>
      </c>
      <c r="G14" s="18"/>
      <c r="I14" s="4">
        <v>115.0</v>
      </c>
    </row>
    <row r="16">
      <c r="C16" s="6" t="s">
        <v>42</v>
      </c>
      <c r="D16">
        <f>(2.5+(-F4*0.001+F11*0.001))/2.5 -1</f>
        <v>0.6396</v>
      </c>
    </row>
    <row r="18">
      <c r="C18" s="6" t="s">
        <v>69</v>
      </c>
      <c r="D18" s="6">
        <v>796.0</v>
      </c>
      <c r="E18" s="6" t="s">
        <v>68</v>
      </c>
    </row>
    <row r="19">
      <c r="C19" s="6" t="s">
        <v>70</v>
      </c>
      <c r="D19" s="6">
        <v>235.0</v>
      </c>
      <c r="E19" s="6" t="s">
        <v>71</v>
      </c>
    </row>
    <row r="20">
      <c r="C20" s="6" t="s">
        <v>72</v>
      </c>
      <c r="D20" s="6">
        <v>51.0</v>
      </c>
      <c r="E20" s="6" t="s">
        <v>73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7" t="s">
        <v>136</v>
      </c>
      <c r="B1" s="6" t="s">
        <v>110</v>
      </c>
      <c r="C1" s="8"/>
      <c r="D1" s="8" t="s">
        <v>56</v>
      </c>
      <c r="E1" s="23">
        <v>0.85</v>
      </c>
      <c r="F1" s="3"/>
      <c r="G1" s="17">
        <v>42911.0</v>
      </c>
      <c r="H1" s="3"/>
      <c r="I1" s="24"/>
    </row>
    <row r="2">
      <c r="A2" s="9"/>
      <c r="B2" s="3"/>
      <c r="C2" s="3"/>
      <c r="D2" s="3"/>
      <c r="E2" s="3"/>
      <c r="F2" s="3"/>
      <c r="G2" s="3"/>
      <c r="H2" s="3"/>
      <c r="I2" s="3"/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</row>
    <row r="4">
      <c r="A4" s="11">
        <v>0.3013888888888889</v>
      </c>
      <c r="B4" s="4">
        <v>0.0</v>
      </c>
      <c r="C4" s="1">
        <v>0.0</v>
      </c>
      <c r="D4" s="12">
        <v>0.0</v>
      </c>
      <c r="E4" s="13">
        <f t="shared" ref="E4:E12" si="1">D4*$E$1</f>
        <v>0</v>
      </c>
      <c r="F4" s="25">
        <v>-3013.0</v>
      </c>
      <c r="G4" s="18">
        <v>16.7</v>
      </c>
      <c r="H4" s="1"/>
    </row>
    <row r="5">
      <c r="A5" s="11">
        <v>0.30416666666666664</v>
      </c>
      <c r="B5" s="4">
        <v>1.0</v>
      </c>
      <c r="C5" s="4" t="s">
        <v>137</v>
      </c>
      <c r="D5" s="12">
        <v>500.0</v>
      </c>
      <c r="E5" s="13">
        <f t="shared" si="1"/>
        <v>425</v>
      </c>
      <c r="F5" s="25">
        <v>-2813.0</v>
      </c>
      <c r="G5" s="18">
        <f t="shared" ref="G5:G11" si="2">-(F5-F4)/2/1000+G4</f>
        <v>16.6</v>
      </c>
      <c r="H5" s="4">
        <v>116.0</v>
      </c>
      <c r="I5" s="4">
        <v>116.0</v>
      </c>
    </row>
    <row r="6">
      <c r="A6" s="14">
        <v>0.3104166666666667</v>
      </c>
      <c r="B6" s="4">
        <v>2.0</v>
      </c>
      <c r="C6" s="4" t="s">
        <v>138</v>
      </c>
      <c r="D6" s="12">
        <v>575.0</v>
      </c>
      <c r="E6" s="13">
        <f t="shared" si="1"/>
        <v>488.75</v>
      </c>
      <c r="F6" s="26">
        <v>-2660.0</v>
      </c>
      <c r="G6" s="18">
        <f t="shared" si="2"/>
        <v>16.5235</v>
      </c>
      <c r="H6" s="4">
        <v>117.0</v>
      </c>
      <c r="I6" s="4">
        <v>117.0</v>
      </c>
    </row>
    <row r="7">
      <c r="A7" s="14">
        <v>0.3229166666666667</v>
      </c>
      <c r="B7" s="4">
        <v>3.0</v>
      </c>
      <c r="C7" s="4" t="s">
        <v>139</v>
      </c>
      <c r="D7" s="12">
        <v>650.0</v>
      </c>
      <c r="E7" s="13">
        <f t="shared" si="1"/>
        <v>552.5</v>
      </c>
      <c r="F7" s="26">
        <v>-2418.0</v>
      </c>
      <c r="G7" s="18">
        <f t="shared" si="2"/>
        <v>16.4025</v>
      </c>
      <c r="H7" s="4">
        <v>118.0</v>
      </c>
      <c r="I7" s="4">
        <v>118.0</v>
      </c>
      <c r="J7" s="6" t="s">
        <v>140</v>
      </c>
    </row>
    <row r="8">
      <c r="A8" s="14">
        <v>0.3298611111111111</v>
      </c>
      <c r="B8" s="4">
        <v>4.0</v>
      </c>
      <c r="C8" s="4" t="s">
        <v>141</v>
      </c>
      <c r="D8" s="12">
        <v>690.0</v>
      </c>
      <c r="E8" s="13">
        <f t="shared" si="1"/>
        <v>586.5</v>
      </c>
      <c r="F8" s="26">
        <v>-2263.0</v>
      </c>
      <c r="G8" s="18">
        <f t="shared" si="2"/>
        <v>16.325</v>
      </c>
      <c r="H8" s="4">
        <v>119.0</v>
      </c>
      <c r="I8" s="4">
        <v>119.0</v>
      </c>
    </row>
    <row r="9">
      <c r="A9" s="14">
        <v>0.3375</v>
      </c>
      <c r="B9" s="4">
        <v>5.0</v>
      </c>
      <c r="C9" s="4" t="s">
        <v>142</v>
      </c>
      <c r="D9" s="12">
        <v>730.0</v>
      </c>
      <c r="E9" s="13">
        <f t="shared" si="1"/>
        <v>620.5</v>
      </c>
      <c r="F9" s="27">
        <v>-2088.0</v>
      </c>
      <c r="G9" s="18">
        <f t="shared" si="2"/>
        <v>16.2375</v>
      </c>
      <c r="H9" s="4">
        <v>120.0</v>
      </c>
      <c r="I9" s="4">
        <v>120.0</v>
      </c>
    </row>
    <row r="10">
      <c r="A10" s="14">
        <v>0.34444444444444444</v>
      </c>
      <c r="B10" s="4">
        <v>6.0</v>
      </c>
      <c r="C10" s="4" t="s">
        <v>143</v>
      </c>
      <c r="D10" s="12">
        <v>770.0</v>
      </c>
      <c r="E10" s="13">
        <f t="shared" si="1"/>
        <v>654.5</v>
      </c>
      <c r="F10" s="27">
        <v>-1848.0</v>
      </c>
      <c r="G10" s="18">
        <f t="shared" si="2"/>
        <v>16.1175</v>
      </c>
      <c r="H10" s="4">
        <v>121.0</v>
      </c>
      <c r="I10" s="4">
        <v>121.0</v>
      </c>
      <c r="K10" s="6"/>
      <c r="L10" s="13"/>
    </row>
    <row r="11">
      <c r="A11" s="14">
        <v>0.35208333333333336</v>
      </c>
      <c r="B11" s="4">
        <v>7.0</v>
      </c>
      <c r="C11" s="4" t="s">
        <v>144</v>
      </c>
      <c r="D11" s="12">
        <v>755.0</v>
      </c>
      <c r="E11" s="13">
        <f t="shared" si="1"/>
        <v>641.75</v>
      </c>
      <c r="F11" s="27">
        <v>-1608.0</v>
      </c>
      <c r="G11" s="18">
        <f t="shared" si="2"/>
        <v>15.9975</v>
      </c>
      <c r="H11" s="4">
        <v>122.0</v>
      </c>
      <c r="I11" s="4">
        <v>122.0</v>
      </c>
    </row>
    <row r="12">
      <c r="A12" s="14">
        <v>0.3590277777777778</v>
      </c>
      <c r="B12" s="4">
        <v>8.0</v>
      </c>
      <c r="C12" s="4" t="s">
        <v>145</v>
      </c>
      <c r="D12" s="12">
        <v>740.0</v>
      </c>
      <c r="E12" s="13">
        <f t="shared" si="1"/>
        <v>629</v>
      </c>
      <c r="F12" s="1" t="s">
        <v>24</v>
      </c>
      <c r="G12" s="18"/>
      <c r="H12" s="4">
        <v>123.0</v>
      </c>
      <c r="I12" s="4">
        <v>123.0</v>
      </c>
    </row>
    <row r="13">
      <c r="A13" s="14"/>
      <c r="B13" s="6"/>
      <c r="C13" s="6"/>
      <c r="D13" s="12"/>
      <c r="F13" s="6" t="s">
        <v>26</v>
      </c>
      <c r="H13" s="4"/>
      <c r="I13" s="4">
        <v>124.0</v>
      </c>
    </row>
    <row r="14">
      <c r="F14" s="6" t="s">
        <v>27</v>
      </c>
      <c r="H14" s="4"/>
      <c r="I14" s="4">
        <v>125.0</v>
      </c>
    </row>
    <row r="15">
      <c r="A15" s="6" t="s">
        <v>146</v>
      </c>
      <c r="C15" s="6" t="s">
        <v>42</v>
      </c>
      <c r="D15">
        <f>(2.5+(-F4*0.001+F11*0.001))/2.5 -1</f>
        <v>0.562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17.43"/>
  </cols>
  <sheetData>
    <row r="1">
      <c r="A1" s="7" t="s">
        <v>147</v>
      </c>
      <c r="B1" s="6" t="s">
        <v>148</v>
      </c>
      <c r="C1" s="8"/>
      <c r="D1" s="8" t="s">
        <v>56</v>
      </c>
      <c r="E1" s="23">
        <v>0.966</v>
      </c>
      <c r="F1" s="1" t="s">
        <v>149</v>
      </c>
      <c r="G1" s="17">
        <v>42911.0</v>
      </c>
      <c r="H1" s="3"/>
      <c r="I1" s="24"/>
    </row>
    <row r="2">
      <c r="A2" s="9"/>
      <c r="B2" s="3"/>
      <c r="C2" s="3"/>
      <c r="D2" s="3"/>
      <c r="E2" s="1" t="s">
        <v>150</v>
      </c>
      <c r="F2" s="3">
        <f>E1-0.754</f>
        <v>0.212</v>
      </c>
      <c r="G2" s="3"/>
      <c r="H2" s="3"/>
      <c r="I2" s="3"/>
      <c r="L2" s="6" t="s">
        <v>151</v>
      </c>
      <c r="M2" s="6" t="s">
        <v>152</v>
      </c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  <c r="K3" s="6" t="s">
        <v>153</v>
      </c>
      <c r="L3" s="6">
        <v>600.0</v>
      </c>
      <c r="M3">
        <f>L3/E1</f>
        <v>621.1180124</v>
      </c>
    </row>
    <row r="4">
      <c r="A4" s="11">
        <v>0.4013888888888889</v>
      </c>
      <c r="B4" s="4">
        <v>0.0</v>
      </c>
      <c r="C4" s="1">
        <v>0.0</v>
      </c>
      <c r="D4" s="12">
        <v>0.0</v>
      </c>
      <c r="E4" s="13">
        <f t="shared" ref="E4:E9" si="1">D4*$E$1</f>
        <v>0</v>
      </c>
      <c r="F4" s="4">
        <v>-3339.0</v>
      </c>
      <c r="G4" s="18">
        <v>16.7</v>
      </c>
      <c r="H4" s="1"/>
    </row>
    <row r="5">
      <c r="A5" s="11">
        <v>0.40555555555555556</v>
      </c>
      <c r="B5" s="4">
        <v>1.0</v>
      </c>
      <c r="C5" s="4" t="s">
        <v>154</v>
      </c>
      <c r="D5" s="12">
        <v>425.0</v>
      </c>
      <c r="E5" s="13">
        <f t="shared" si="1"/>
        <v>410.55</v>
      </c>
      <c r="F5" s="4">
        <v>-2832.0</v>
      </c>
      <c r="G5" s="18">
        <f t="shared" ref="G5:G8" si="2">-(F5-F4)/2/1000+G4</f>
        <v>16.4465</v>
      </c>
      <c r="H5" s="4">
        <v>126.0</v>
      </c>
      <c r="I5" s="4">
        <v>126.0</v>
      </c>
    </row>
    <row r="6">
      <c r="A6" s="11">
        <v>0.4152777777777778</v>
      </c>
      <c r="B6" s="4">
        <v>2.0</v>
      </c>
      <c r="C6" s="4" t="s">
        <v>155</v>
      </c>
      <c r="D6" s="12">
        <v>500.0</v>
      </c>
      <c r="E6" s="13">
        <f t="shared" si="1"/>
        <v>483</v>
      </c>
      <c r="F6" s="4">
        <v>-2467.0</v>
      </c>
      <c r="G6" s="18">
        <f t="shared" si="2"/>
        <v>16.264</v>
      </c>
      <c r="H6" s="4">
        <v>127.0</v>
      </c>
      <c r="I6" s="4">
        <v>127.0</v>
      </c>
    </row>
    <row r="7">
      <c r="A7" s="14">
        <v>0.42430555555555555</v>
      </c>
      <c r="B7" s="4">
        <v>3.0</v>
      </c>
      <c r="C7" s="4" t="s">
        <v>156</v>
      </c>
      <c r="D7" s="12">
        <v>575.0</v>
      </c>
      <c r="E7" s="13">
        <f t="shared" si="1"/>
        <v>555.45</v>
      </c>
      <c r="F7" s="1">
        <v>-2049.0</v>
      </c>
      <c r="G7" s="18">
        <f t="shared" si="2"/>
        <v>16.055</v>
      </c>
      <c r="H7" s="4">
        <v>128.0</v>
      </c>
      <c r="I7" s="4">
        <v>128.0</v>
      </c>
    </row>
    <row r="8">
      <c r="A8" s="14">
        <v>0.43333333333333335</v>
      </c>
      <c r="B8" s="4">
        <v>4.0</v>
      </c>
      <c r="C8" s="4" t="s">
        <v>157</v>
      </c>
      <c r="D8" s="12">
        <v>550.0</v>
      </c>
      <c r="E8" s="13">
        <f t="shared" si="1"/>
        <v>531.3</v>
      </c>
      <c r="F8" s="1">
        <v>-1321.0</v>
      </c>
      <c r="G8" s="18">
        <f t="shared" si="2"/>
        <v>15.691</v>
      </c>
      <c r="H8" s="4">
        <v>129.0</v>
      </c>
      <c r="I8" s="4">
        <v>129.0</v>
      </c>
    </row>
    <row r="9">
      <c r="A9" s="14">
        <v>0.44583333333333336</v>
      </c>
      <c r="B9" s="4">
        <v>5.0</v>
      </c>
      <c r="C9" s="4" t="s">
        <v>158</v>
      </c>
      <c r="D9" s="12">
        <v>535.0</v>
      </c>
      <c r="E9" s="13">
        <f t="shared" si="1"/>
        <v>516.81</v>
      </c>
      <c r="F9" s="1" t="s">
        <v>24</v>
      </c>
      <c r="G9" s="18"/>
      <c r="H9" s="4">
        <v>130.0</v>
      </c>
      <c r="I9" s="4">
        <v>130.0</v>
      </c>
    </row>
    <row r="10">
      <c r="A10" s="14"/>
      <c r="B10" s="4"/>
      <c r="C10" s="4"/>
      <c r="D10" s="12"/>
      <c r="E10" s="13"/>
      <c r="F10" s="6" t="s">
        <v>26</v>
      </c>
      <c r="G10" s="18"/>
      <c r="H10" s="4"/>
      <c r="I10" s="4">
        <v>131.0</v>
      </c>
    </row>
    <row r="11">
      <c r="A11" s="14"/>
      <c r="B11" s="4"/>
      <c r="C11" s="4"/>
      <c r="D11" s="12"/>
      <c r="E11" s="13"/>
      <c r="F11" s="6" t="s">
        <v>27</v>
      </c>
      <c r="G11" s="18"/>
      <c r="H11" s="4"/>
      <c r="I11" s="4">
        <v>132.0</v>
      </c>
    </row>
    <row r="12">
      <c r="A12" s="14"/>
      <c r="B12" s="4"/>
      <c r="C12" s="6" t="s">
        <v>42</v>
      </c>
      <c r="D12">
        <f>(2.5+(-F4*0.001+F8*0.001))/2.5 -1</f>
        <v>0.8072</v>
      </c>
      <c r="E12" s="13"/>
      <c r="F12" s="1"/>
      <c r="G12" s="18"/>
      <c r="H12" s="4"/>
      <c r="I12" s="4"/>
    </row>
    <row r="13">
      <c r="A13" s="14"/>
      <c r="C13" s="4"/>
      <c r="D13" s="12"/>
      <c r="E13" s="13"/>
      <c r="F13" s="6"/>
      <c r="G13" s="18"/>
      <c r="H13" s="4"/>
      <c r="I13" s="1"/>
    </row>
    <row r="14">
      <c r="A14" s="14"/>
      <c r="B14" s="6"/>
      <c r="C14" s="6"/>
      <c r="D14" s="12" t="s">
        <v>159</v>
      </c>
      <c r="F14" s="6"/>
      <c r="I14" s="4"/>
    </row>
    <row r="15">
      <c r="D15">
        <f t="shared" ref="D15:D19" si="3">E5/0.754</f>
        <v>544.4960212</v>
      </c>
      <c r="F15" s="6"/>
    </row>
    <row r="16">
      <c r="D16">
        <f t="shared" si="3"/>
        <v>640.5835544</v>
      </c>
    </row>
    <row r="17">
      <c r="D17">
        <f t="shared" si="3"/>
        <v>736.6710875</v>
      </c>
    </row>
    <row r="18">
      <c r="D18">
        <f t="shared" si="3"/>
        <v>704.6419098</v>
      </c>
    </row>
    <row r="19">
      <c r="D19">
        <f t="shared" si="3"/>
        <v>685.4244032</v>
      </c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17.43"/>
  </cols>
  <sheetData>
    <row r="1">
      <c r="A1" s="7" t="s">
        <v>160</v>
      </c>
      <c r="B1" s="6" t="s">
        <v>148</v>
      </c>
      <c r="C1" s="8"/>
      <c r="D1" s="8" t="s">
        <v>56</v>
      </c>
      <c r="E1" s="23">
        <v>1.434</v>
      </c>
      <c r="F1" s="1" t="s">
        <v>161</v>
      </c>
      <c r="G1" s="17">
        <v>42911.0</v>
      </c>
      <c r="H1" s="3"/>
      <c r="I1" s="24"/>
    </row>
    <row r="2">
      <c r="A2" s="9"/>
      <c r="B2" s="3"/>
      <c r="C2" s="3"/>
      <c r="D2" s="3"/>
      <c r="E2" s="3"/>
      <c r="F2" s="3">
        <f>E1-0.777</f>
        <v>0.657</v>
      </c>
      <c r="G2" s="3"/>
      <c r="H2" s="3"/>
      <c r="I2" s="3"/>
      <c r="L2" s="6" t="s">
        <v>151</v>
      </c>
      <c r="M2" s="6" t="s">
        <v>152</v>
      </c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  <c r="K3" s="6" t="s">
        <v>153</v>
      </c>
      <c r="L3" s="6">
        <v>650.0</v>
      </c>
      <c r="M3">
        <f>L3/E1</f>
        <v>453.2775453</v>
      </c>
    </row>
    <row r="4">
      <c r="A4" s="11">
        <v>0.47638888888888886</v>
      </c>
      <c r="B4" s="4">
        <v>0.0</v>
      </c>
      <c r="C4" s="1">
        <v>0.0</v>
      </c>
      <c r="D4" s="12">
        <v>0.0</v>
      </c>
      <c r="E4" s="13">
        <f t="shared" ref="E4:E6" si="1">D4*$E$1</f>
        <v>0</v>
      </c>
      <c r="F4" s="4">
        <v>-3613.0</v>
      </c>
      <c r="G4" s="18">
        <v>16.7</v>
      </c>
      <c r="H4" s="1"/>
    </row>
    <row r="5">
      <c r="A5" s="11">
        <v>0.48194444444444445</v>
      </c>
      <c r="B5" s="4">
        <v>1.0</v>
      </c>
      <c r="C5" s="4" t="s">
        <v>162</v>
      </c>
      <c r="D5" s="12">
        <v>425.0</v>
      </c>
      <c r="E5" s="13">
        <f t="shared" si="1"/>
        <v>609.45</v>
      </c>
      <c r="F5" s="4">
        <v>-2370.0</v>
      </c>
      <c r="G5" s="18">
        <f>-(F5-F4)/2/1000+G4</f>
        <v>16.0785</v>
      </c>
      <c r="H5" s="4">
        <v>133.0</v>
      </c>
      <c r="I5" s="4">
        <v>133.0</v>
      </c>
    </row>
    <row r="6">
      <c r="A6" s="11">
        <v>0.4986111111111111</v>
      </c>
      <c r="B6" s="4">
        <v>2.0</v>
      </c>
      <c r="C6" s="4" t="s">
        <v>163</v>
      </c>
      <c r="D6" s="12">
        <v>500.0</v>
      </c>
      <c r="E6" s="13">
        <f t="shared" si="1"/>
        <v>717</v>
      </c>
      <c r="F6" s="4" t="s">
        <v>24</v>
      </c>
      <c r="G6" s="18"/>
      <c r="H6" s="4">
        <v>134.0</v>
      </c>
      <c r="I6" s="4">
        <v>134.0</v>
      </c>
    </row>
    <row r="7">
      <c r="A7" s="14">
        <v>0.5083333333333333</v>
      </c>
      <c r="B7" s="4"/>
      <c r="C7" s="4"/>
      <c r="D7" s="12"/>
      <c r="F7" s="6" t="s">
        <v>27</v>
      </c>
      <c r="G7" s="18"/>
      <c r="H7" s="4">
        <v>135.0</v>
      </c>
      <c r="I7" s="4">
        <v>135.0</v>
      </c>
      <c r="J7" s="13" t="s">
        <v>164</v>
      </c>
    </row>
    <row r="8">
      <c r="A8" s="14"/>
      <c r="B8" s="4"/>
      <c r="C8" s="4"/>
      <c r="D8" s="12"/>
      <c r="E8" s="13"/>
      <c r="F8" s="6" t="s">
        <v>26</v>
      </c>
      <c r="G8" s="18"/>
      <c r="H8" s="4">
        <v>136.0</v>
      </c>
      <c r="I8" s="4">
        <v>136.0</v>
      </c>
    </row>
    <row r="9">
      <c r="A9" s="14"/>
      <c r="B9" s="4"/>
      <c r="C9" s="4"/>
      <c r="D9" s="12"/>
      <c r="E9" s="13"/>
      <c r="F9" s="1"/>
      <c r="G9" s="18"/>
      <c r="H9" s="4"/>
      <c r="I9" s="4"/>
    </row>
    <row r="10">
      <c r="A10" s="14"/>
      <c r="B10" s="4"/>
      <c r="C10" s="4"/>
      <c r="D10" s="12"/>
      <c r="E10" s="13"/>
      <c r="F10" s="6"/>
      <c r="G10" s="18"/>
      <c r="H10" s="4"/>
      <c r="I10" s="4"/>
    </row>
    <row r="11">
      <c r="A11" s="14"/>
      <c r="B11" s="4"/>
      <c r="C11" s="6" t="s">
        <v>42</v>
      </c>
      <c r="D11">
        <f>(2.5+(-F4*0.001+F5*0.001))/2.5 -1</f>
        <v>0.4972</v>
      </c>
      <c r="E11" s="13"/>
      <c r="F11" s="6"/>
      <c r="G11" s="18"/>
      <c r="H11" s="4"/>
      <c r="I11" s="4"/>
    </row>
    <row r="12">
      <c r="A12" s="14"/>
      <c r="B12" s="4"/>
      <c r="C12" s="4"/>
      <c r="D12" s="12"/>
      <c r="E12" s="13"/>
      <c r="F12" s="1"/>
      <c r="G12" s="18"/>
      <c r="H12" s="4"/>
      <c r="I12" s="4"/>
    </row>
    <row r="13">
      <c r="A13" s="14"/>
      <c r="C13" s="4"/>
      <c r="D13" s="12" t="s">
        <v>165</v>
      </c>
      <c r="E13" s="13"/>
      <c r="F13" s="6"/>
      <c r="G13" s="18"/>
      <c r="H13" s="4"/>
      <c r="I13" s="1"/>
    </row>
    <row r="14">
      <c r="A14" s="14"/>
      <c r="B14" s="6"/>
      <c r="C14" s="6"/>
      <c r="D14" s="12">
        <f t="shared" ref="D14:D15" si="2">E5/0.777</f>
        <v>784.3629344</v>
      </c>
      <c r="F14" s="6"/>
      <c r="I14" s="4"/>
    </row>
    <row r="15">
      <c r="D15" s="12">
        <f t="shared" si="2"/>
        <v>922.7799228</v>
      </c>
      <c r="F15" s="6"/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17.43"/>
    <col customWidth="1" min="6" max="6" width="26.43"/>
  </cols>
  <sheetData>
    <row r="1">
      <c r="A1" s="7" t="s">
        <v>166</v>
      </c>
      <c r="B1" s="6" t="s">
        <v>148</v>
      </c>
      <c r="C1" s="8"/>
      <c r="D1" s="8" t="s">
        <v>56</v>
      </c>
      <c r="E1" s="23">
        <v>0.875</v>
      </c>
      <c r="F1" s="1" t="s">
        <v>167</v>
      </c>
      <c r="G1" s="17">
        <v>42911.0</v>
      </c>
      <c r="H1" s="3"/>
      <c r="I1" s="24"/>
    </row>
    <row r="2">
      <c r="A2" s="9"/>
      <c r="B2" s="3"/>
      <c r="C2" s="3"/>
      <c r="D2" s="3"/>
      <c r="E2" s="3"/>
      <c r="F2" s="3"/>
      <c r="G2" s="3"/>
      <c r="H2" s="3"/>
      <c r="I2" s="3"/>
      <c r="L2" s="6" t="s">
        <v>151</v>
      </c>
      <c r="M2" s="6" t="s">
        <v>152</v>
      </c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  <c r="K3" s="6" t="s">
        <v>153</v>
      </c>
      <c r="L3" s="6">
        <v>757.0</v>
      </c>
      <c r="M3">
        <f>L3/E1</f>
        <v>865.1428571</v>
      </c>
    </row>
    <row r="4">
      <c r="A4" s="11">
        <v>0.5381944444444444</v>
      </c>
      <c r="B4" s="4">
        <v>0.0</v>
      </c>
      <c r="C4" s="1">
        <v>0.0</v>
      </c>
      <c r="D4" s="12">
        <v>0.0</v>
      </c>
      <c r="E4" s="13">
        <f t="shared" ref="E4:E15" si="1">D4*$E$1</f>
        <v>0</v>
      </c>
      <c r="F4" s="25">
        <v>-3623.0</v>
      </c>
      <c r="G4" s="18">
        <v>16.7</v>
      </c>
      <c r="H4" s="1"/>
    </row>
    <row r="5">
      <c r="A5" s="11">
        <v>0.5458333333333333</v>
      </c>
      <c r="B5" s="4">
        <v>1.0</v>
      </c>
      <c r="C5" s="4" t="s">
        <v>168</v>
      </c>
      <c r="D5" s="12">
        <v>350.0</v>
      </c>
      <c r="E5" s="13">
        <f t="shared" si="1"/>
        <v>306.25</v>
      </c>
      <c r="F5" s="25">
        <v>-3507.0</v>
      </c>
      <c r="G5" s="18">
        <f t="shared" ref="G5:G14" si="2">-(F5-F4)/2/1000+G4</f>
        <v>16.642</v>
      </c>
      <c r="H5" s="4">
        <v>137.0</v>
      </c>
      <c r="I5" s="4">
        <v>137.0</v>
      </c>
    </row>
    <row r="6">
      <c r="A6" s="11">
        <v>0.5541666666666667</v>
      </c>
      <c r="B6" s="4">
        <v>2.0</v>
      </c>
      <c r="C6" s="4" t="s">
        <v>169</v>
      </c>
      <c r="D6" s="12">
        <v>425.0</v>
      </c>
      <c r="E6" s="13">
        <f t="shared" si="1"/>
        <v>371.875</v>
      </c>
      <c r="F6" s="25">
        <v>-3467.0</v>
      </c>
      <c r="G6" s="18">
        <f t="shared" si="2"/>
        <v>16.622</v>
      </c>
      <c r="H6" s="4">
        <v>138.0</v>
      </c>
      <c r="I6" s="4">
        <v>138.0</v>
      </c>
    </row>
    <row r="7">
      <c r="A7" s="11">
        <v>0.5604166666666667</v>
      </c>
      <c r="B7" s="4">
        <v>3.0</v>
      </c>
      <c r="C7" s="4" t="s">
        <v>170</v>
      </c>
      <c r="D7" s="12">
        <v>500.0</v>
      </c>
      <c r="E7" s="13">
        <f t="shared" si="1"/>
        <v>437.5</v>
      </c>
      <c r="F7" s="27">
        <v>-3423.0</v>
      </c>
      <c r="G7" s="18">
        <f t="shared" si="2"/>
        <v>16.6</v>
      </c>
      <c r="H7" s="4">
        <v>139.0</v>
      </c>
      <c r="I7" s="4">
        <v>139.0</v>
      </c>
    </row>
    <row r="8">
      <c r="A8" s="14">
        <v>0.5652777777777778</v>
      </c>
      <c r="B8" s="4">
        <v>4.0</v>
      </c>
      <c r="C8" s="4" t="s">
        <v>171</v>
      </c>
      <c r="D8" s="12">
        <v>575.0</v>
      </c>
      <c r="E8" s="13">
        <f t="shared" si="1"/>
        <v>503.125</v>
      </c>
      <c r="F8" s="27">
        <v>-3245.0</v>
      </c>
      <c r="G8" s="18">
        <f t="shared" si="2"/>
        <v>16.511</v>
      </c>
      <c r="H8" s="4">
        <v>140.0</v>
      </c>
      <c r="I8" s="4">
        <v>140.0</v>
      </c>
      <c r="J8" s="13"/>
    </row>
    <row r="9">
      <c r="A9" s="14">
        <v>0.5729166666666666</v>
      </c>
      <c r="B9" s="4">
        <v>5.0</v>
      </c>
      <c r="C9" s="4" t="s">
        <v>172</v>
      </c>
      <c r="D9" s="12">
        <v>650.0</v>
      </c>
      <c r="E9" s="13">
        <f t="shared" si="1"/>
        <v>568.75</v>
      </c>
      <c r="F9" s="25">
        <v>-2986.0</v>
      </c>
      <c r="G9" s="18">
        <f t="shared" si="2"/>
        <v>16.3815</v>
      </c>
      <c r="H9" s="4">
        <v>141.0</v>
      </c>
      <c r="I9" s="4">
        <v>141.0</v>
      </c>
      <c r="J9" s="13"/>
    </row>
    <row r="10">
      <c r="A10" s="14">
        <v>0.5736111111111111</v>
      </c>
      <c r="B10" s="4">
        <v>6.0</v>
      </c>
      <c r="C10" s="4" t="s">
        <v>173</v>
      </c>
      <c r="D10" s="12">
        <v>725.0</v>
      </c>
      <c r="E10" s="13">
        <f t="shared" si="1"/>
        <v>634.375</v>
      </c>
      <c r="F10" s="25">
        <v>-2702.0</v>
      </c>
      <c r="G10" s="18">
        <f t="shared" si="2"/>
        <v>16.2395</v>
      </c>
      <c r="H10" s="4">
        <v>142.0</v>
      </c>
      <c r="I10" s="4">
        <v>142.0</v>
      </c>
      <c r="J10" s="13"/>
    </row>
    <row r="11">
      <c r="A11" s="14">
        <v>0.5888888888888889</v>
      </c>
      <c r="B11" s="4">
        <v>7.0</v>
      </c>
      <c r="C11" s="4" t="s">
        <v>174</v>
      </c>
      <c r="D11" s="12">
        <v>800.0</v>
      </c>
      <c r="E11" s="13">
        <f t="shared" si="1"/>
        <v>700</v>
      </c>
      <c r="F11" s="25">
        <v>-2354.0</v>
      </c>
      <c r="G11" s="18">
        <f t="shared" si="2"/>
        <v>16.0655</v>
      </c>
      <c r="H11" s="4">
        <v>143.0</v>
      </c>
      <c r="I11" s="4">
        <v>143.0</v>
      </c>
      <c r="J11" s="13"/>
    </row>
    <row r="12">
      <c r="A12" s="14">
        <v>0.5979166666666667</v>
      </c>
      <c r="B12" s="4">
        <v>8.0</v>
      </c>
      <c r="C12" s="4" t="s">
        <v>175</v>
      </c>
      <c r="D12" s="12">
        <v>840.0</v>
      </c>
      <c r="E12" s="13">
        <f t="shared" si="1"/>
        <v>735</v>
      </c>
      <c r="F12" s="27">
        <v>-1632.0</v>
      </c>
      <c r="G12" s="18">
        <f t="shared" si="2"/>
        <v>15.7045</v>
      </c>
      <c r="H12" s="4">
        <v>144.0</v>
      </c>
      <c r="I12" s="4">
        <v>144.0</v>
      </c>
      <c r="J12" s="6" t="s">
        <v>176</v>
      </c>
    </row>
    <row r="13">
      <c r="A13" s="14">
        <v>0.6111111111111112</v>
      </c>
      <c r="B13" s="4">
        <v>9.0</v>
      </c>
      <c r="C13" s="4" t="s">
        <v>177</v>
      </c>
      <c r="D13" s="12">
        <v>825.0</v>
      </c>
      <c r="E13" s="13">
        <f t="shared" si="1"/>
        <v>721.875</v>
      </c>
      <c r="F13" s="27">
        <v>-1602.0</v>
      </c>
      <c r="G13" s="18">
        <f t="shared" si="2"/>
        <v>15.6895</v>
      </c>
      <c r="H13" s="4">
        <v>145.0</v>
      </c>
      <c r="I13" s="4">
        <v>145.0</v>
      </c>
    </row>
    <row r="14">
      <c r="A14" s="14">
        <v>0.6159722222222223</v>
      </c>
      <c r="B14" s="4">
        <v>10.0</v>
      </c>
      <c r="C14" s="4" t="s">
        <v>178</v>
      </c>
      <c r="D14" s="12">
        <v>810.0</v>
      </c>
      <c r="E14" s="13">
        <f t="shared" si="1"/>
        <v>708.75</v>
      </c>
      <c r="F14" s="27">
        <v>-1584.0</v>
      </c>
      <c r="G14" s="18">
        <f t="shared" si="2"/>
        <v>15.6805</v>
      </c>
      <c r="H14" s="4">
        <v>146.0</v>
      </c>
      <c r="I14" s="4">
        <v>146.0</v>
      </c>
    </row>
    <row r="15">
      <c r="A15" s="14">
        <v>0.6215277777777778</v>
      </c>
      <c r="B15" s="4">
        <v>11.0</v>
      </c>
      <c r="C15" s="4" t="s">
        <v>179</v>
      </c>
      <c r="D15" s="12">
        <v>795.0</v>
      </c>
      <c r="E15" s="13">
        <f t="shared" si="1"/>
        <v>695.625</v>
      </c>
      <c r="F15" s="27" t="s">
        <v>24</v>
      </c>
      <c r="G15" s="18"/>
      <c r="H15" s="4">
        <v>147.0</v>
      </c>
      <c r="I15" s="4">
        <v>147.0</v>
      </c>
      <c r="J15" s="6" t="s">
        <v>180</v>
      </c>
    </row>
    <row r="16">
      <c r="A16" s="14"/>
      <c r="B16" s="4"/>
      <c r="C16" s="4"/>
      <c r="D16" s="12"/>
      <c r="E16" s="13"/>
      <c r="F16" s="26" t="s">
        <v>26</v>
      </c>
      <c r="G16" s="18"/>
      <c r="H16" s="4">
        <v>148.0</v>
      </c>
      <c r="I16" s="4">
        <v>148.0</v>
      </c>
    </row>
    <row r="17">
      <c r="A17" s="14"/>
      <c r="C17" s="4"/>
      <c r="D17" s="12"/>
      <c r="E17" s="13"/>
      <c r="F17" s="27" t="s">
        <v>27</v>
      </c>
      <c r="G17" s="18"/>
      <c r="H17" s="4"/>
      <c r="I17" s="4">
        <v>149.0</v>
      </c>
    </row>
    <row r="18">
      <c r="A18" s="14"/>
      <c r="B18" s="6"/>
      <c r="C18" s="6"/>
      <c r="D18" s="12"/>
      <c r="F18" s="27"/>
      <c r="I18" s="4"/>
    </row>
    <row r="19">
      <c r="F19" s="27"/>
    </row>
    <row r="20">
      <c r="C20" s="6" t="s">
        <v>42</v>
      </c>
      <c r="D20">
        <f>(2.5+(-F4*0.001+F14*0.001))/2.5 -1</f>
        <v>0.8156</v>
      </c>
      <c r="F20" s="28"/>
    </row>
    <row r="21">
      <c r="F21" s="28"/>
    </row>
    <row r="22">
      <c r="F22" s="28"/>
    </row>
    <row r="23">
      <c r="D23" s="6" t="s">
        <v>165</v>
      </c>
      <c r="F23" s="28"/>
    </row>
    <row r="24">
      <c r="D24" s="6" t="s">
        <v>181</v>
      </c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0.43"/>
  </cols>
  <sheetData>
    <row r="1">
      <c r="A1" s="7" t="s">
        <v>182</v>
      </c>
      <c r="B1" s="6" t="s">
        <v>148</v>
      </c>
      <c r="C1" s="8"/>
      <c r="D1" s="8" t="s">
        <v>56</v>
      </c>
      <c r="E1" s="23">
        <v>0.85</v>
      </c>
      <c r="F1" s="1" t="s">
        <v>183</v>
      </c>
      <c r="G1" s="17">
        <v>42911.0</v>
      </c>
      <c r="H1" s="3"/>
      <c r="I1" s="24"/>
    </row>
    <row r="2">
      <c r="A2" s="9"/>
      <c r="B2" s="3"/>
      <c r="C2" s="3"/>
      <c r="D2" s="3"/>
      <c r="E2" s="3"/>
      <c r="F2" s="3"/>
      <c r="G2" s="3"/>
      <c r="H2" s="3"/>
      <c r="I2" s="3"/>
      <c r="L2" s="6" t="s">
        <v>151</v>
      </c>
      <c r="M2" s="6" t="s">
        <v>152</v>
      </c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  <c r="K3" s="6" t="s">
        <v>153</v>
      </c>
      <c r="L3" s="6">
        <v>670.0</v>
      </c>
      <c r="M3">
        <f>L3/E1</f>
        <v>788.2352941</v>
      </c>
    </row>
    <row r="4">
      <c r="A4" s="11">
        <v>0.6805555555555556</v>
      </c>
      <c r="B4" s="4">
        <v>0.0</v>
      </c>
      <c r="C4" s="1">
        <v>0.0</v>
      </c>
      <c r="D4" s="12">
        <v>0.0</v>
      </c>
      <c r="E4" s="13">
        <f>D4*$E$1</f>
        <v>0</v>
      </c>
      <c r="F4" s="25">
        <v>-3584.0</v>
      </c>
      <c r="G4" s="18">
        <v>16.7</v>
      </c>
      <c r="H4" s="1"/>
    </row>
    <row r="5">
      <c r="A5" s="11">
        <v>0.6840277777777778</v>
      </c>
      <c r="B5" s="4">
        <v>1.0</v>
      </c>
      <c r="C5" s="4" t="s">
        <v>184</v>
      </c>
      <c r="D5" s="12">
        <v>575.0</v>
      </c>
      <c r="E5" s="13">
        <f t="shared" ref="E5:E7" si="1">D5:D8*$E$1</f>
        <v>488.75</v>
      </c>
      <c r="F5" s="27">
        <v>-2859.0</v>
      </c>
      <c r="G5" s="18">
        <f t="shared" ref="G5:G7" si="2">-(F5-F4)/2/1000+G4</f>
        <v>16.3375</v>
      </c>
      <c r="H5" s="4">
        <v>150.0</v>
      </c>
      <c r="I5" s="4">
        <v>150.0</v>
      </c>
      <c r="J5" s="4" t="s">
        <v>185</v>
      </c>
    </row>
    <row r="6">
      <c r="A6" s="11">
        <v>0.6944444444444444</v>
      </c>
      <c r="B6" s="4">
        <v>2.0</v>
      </c>
      <c r="C6" s="4" t="s">
        <v>186</v>
      </c>
      <c r="D6" s="12">
        <v>650.0</v>
      </c>
      <c r="E6" s="13">
        <f t="shared" si="1"/>
        <v>552.5</v>
      </c>
      <c r="F6" s="25">
        <v>-2613.0</v>
      </c>
      <c r="G6" s="18">
        <f t="shared" si="2"/>
        <v>16.2145</v>
      </c>
      <c r="H6" s="4">
        <v>151.0</v>
      </c>
      <c r="I6" s="4">
        <v>151.0</v>
      </c>
    </row>
    <row r="7">
      <c r="A7" s="11">
        <v>0.7034722222222223</v>
      </c>
      <c r="B7" s="4">
        <v>3.0</v>
      </c>
      <c r="C7" s="4" t="s">
        <v>187</v>
      </c>
      <c r="D7" s="12">
        <v>725.0</v>
      </c>
      <c r="E7" s="13">
        <f t="shared" si="1"/>
        <v>616.25</v>
      </c>
      <c r="F7" s="25">
        <v>-2232.0</v>
      </c>
      <c r="G7" s="18">
        <f t="shared" si="2"/>
        <v>16.024</v>
      </c>
      <c r="H7" s="4">
        <v>152.0</v>
      </c>
      <c r="I7" s="4">
        <v>152.0</v>
      </c>
    </row>
    <row r="8">
      <c r="A8" s="22" t="s">
        <v>188</v>
      </c>
      <c r="B8" s="4">
        <v>4.0</v>
      </c>
      <c r="C8" s="4" t="s">
        <v>189</v>
      </c>
      <c r="D8" s="12">
        <v>800.0</v>
      </c>
      <c r="E8" s="13">
        <f>D5:D8*$E$1</f>
        <v>680</v>
      </c>
      <c r="F8" s="27" t="s">
        <v>24</v>
      </c>
      <c r="G8" s="18"/>
      <c r="H8" s="4">
        <v>153.0</v>
      </c>
      <c r="I8" s="4">
        <v>153.0</v>
      </c>
    </row>
    <row r="9">
      <c r="A9" s="22"/>
      <c r="B9" s="4"/>
      <c r="C9" s="4"/>
      <c r="D9" s="12"/>
      <c r="E9" s="13"/>
      <c r="F9" s="26" t="s">
        <v>26</v>
      </c>
      <c r="G9" s="18"/>
      <c r="H9" s="4"/>
      <c r="I9" s="4">
        <v>154.0</v>
      </c>
      <c r="J9" s="13"/>
    </row>
    <row r="10">
      <c r="A10" s="14"/>
      <c r="B10" s="4"/>
      <c r="C10" s="4"/>
      <c r="D10" s="12"/>
      <c r="E10" s="13"/>
      <c r="F10" s="27" t="s">
        <v>27</v>
      </c>
      <c r="G10" s="18"/>
      <c r="H10" s="4"/>
      <c r="I10" s="4">
        <v>155.0</v>
      </c>
      <c r="J10" s="13"/>
    </row>
    <row r="11">
      <c r="A11" s="14"/>
      <c r="B11" s="4"/>
      <c r="C11" s="4"/>
      <c r="D11" s="12"/>
      <c r="E11" s="13"/>
      <c r="F11" s="27"/>
      <c r="G11" s="18"/>
      <c r="H11" s="4"/>
      <c r="I11" s="4"/>
      <c r="J11" s="13"/>
    </row>
    <row r="12">
      <c r="A12" s="14"/>
      <c r="B12" s="4"/>
      <c r="C12" s="4"/>
      <c r="D12" s="12"/>
      <c r="E12" s="13"/>
      <c r="F12" s="27"/>
      <c r="G12" s="18"/>
      <c r="H12" s="4"/>
      <c r="I12" s="4"/>
      <c r="J12" s="6"/>
    </row>
    <row r="13">
      <c r="A13" s="14"/>
      <c r="B13" s="4"/>
      <c r="C13" s="6" t="s">
        <v>42</v>
      </c>
      <c r="D13">
        <f>(2.5+(-F4*0.001+F7*0.001))/2.5 -1</f>
        <v>0.5408</v>
      </c>
      <c r="E13" s="13"/>
      <c r="F13" s="26"/>
      <c r="G13" s="18"/>
      <c r="H13" s="4"/>
      <c r="I13" s="4"/>
    </row>
    <row r="14">
      <c r="A14" s="14"/>
      <c r="B14" s="4"/>
      <c r="C14" s="4"/>
      <c r="D14" s="12"/>
      <c r="E14" s="13"/>
      <c r="F14" s="27"/>
      <c r="G14" s="18"/>
      <c r="H14" s="4"/>
      <c r="I14" s="4"/>
    </row>
    <row r="15">
      <c r="A15" s="14"/>
      <c r="B15" s="4"/>
      <c r="D15" s="6" t="s">
        <v>165</v>
      </c>
      <c r="G15" s="18"/>
      <c r="H15" s="4"/>
      <c r="I15" s="4"/>
      <c r="J15" s="6"/>
    </row>
    <row r="16">
      <c r="A16" s="14"/>
      <c r="B16" s="4"/>
      <c r="D16">
        <f t="shared" ref="D16:D19" si="3">E5/0.865</f>
        <v>565.0289017</v>
      </c>
      <c r="G16" s="18"/>
      <c r="H16" s="4"/>
      <c r="I16" s="4"/>
    </row>
    <row r="17">
      <c r="A17" s="14"/>
      <c r="D17">
        <f t="shared" si="3"/>
        <v>638.7283237</v>
      </c>
      <c r="G17" s="18"/>
      <c r="H17" s="4"/>
      <c r="I17" s="4"/>
    </row>
    <row r="18">
      <c r="A18" s="14"/>
      <c r="B18" s="6"/>
      <c r="C18" s="6"/>
      <c r="D18">
        <f t="shared" si="3"/>
        <v>712.4277457</v>
      </c>
      <c r="F18" s="27"/>
      <c r="I18" s="4"/>
    </row>
    <row r="19">
      <c r="D19">
        <f t="shared" si="3"/>
        <v>786.1271676</v>
      </c>
      <c r="F19" s="27"/>
    </row>
    <row r="20">
      <c r="F20" s="28"/>
    </row>
    <row r="21">
      <c r="F21" s="28"/>
    </row>
    <row r="22">
      <c r="F22" s="28"/>
    </row>
    <row r="23">
      <c r="F23" s="28"/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0.43"/>
  </cols>
  <sheetData>
    <row r="1">
      <c r="A1" s="7" t="s">
        <v>190</v>
      </c>
      <c r="B1" s="6" t="s">
        <v>148</v>
      </c>
      <c r="C1" s="8"/>
      <c r="D1" s="8" t="s">
        <v>56</v>
      </c>
      <c r="E1" s="23">
        <v>0.911</v>
      </c>
      <c r="F1" s="3"/>
      <c r="G1" s="17">
        <v>42911.0</v>
      </c>
      <c r="H1" s="3"/>
      <c r="I1" s="24"/>
    </row>
    <row r="2">
      <c r="A2" s="9"/>
      <c r="B2" s="3"/>
      <c r="C2" s="3"/>
      <c r="D2" s="3"/>
      <c r="E2" s="3"/>
      <c r="F2" s="3"/>
      <c r="G2" s="3"/>
      <c r="H2" s="3"/>
      <c r="I2" s="3"/>
      <c r="L2" s="6" t="s">
        <v>151</v>
      </c>
      <c r="M2" s="6" t="s">
        <v>152</v>
      </c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  <c r="K3" s="6" t="s">
        <v>153</v>
      </c>
      <c r="L3" s="6">
        <v>670.0</v>
      </c>
      <c r="M3">
        <f>L3/E1</f>
        <v>735.4555434</v>
      </c>
    </row>
    <row r="4">
      <c r="A4" s="11">
        <v>0.7541666666666667</v>
      </c>
      <c r="B4" s="4">
        <v>0.0</v>
      </c>
      <c r="C4" s="1">
        <v>0.0</v>
      </c>
      <c r="D4" s="12">
        <v>0.0</v>
      </c>
      <c r="E4" s="13">
        <f>D4*$E$1</f>
        <v>0</v>
      </c>
      <c r="F4" s="25">
        <v>-3640.0</v>
      </c>
      <c r="G4" s="18">
        <v>16.8</v>
      </c>
      <c r="H4" s="1"/>
    </row>
    <row r="5">
      <c r="A5" s="11">
        <v>0.7583333333333333</v>
      </c>
      <c r="B5" s="4">
        <v>1.0</v>
      </c>
      <c r="C5" s="4" t="s">
        <v>191</v>
      </c>
      <c r="D5" s="12">
        <v>575.0</v>
      </c>
      <c r="E5" s="13">
        <f t="shared" ref="E5:E7" si="1">D5:D8*$E$1</f>
        <v>523.825</v>
      </c>
      <c r="F5" s="27">
        <v>-2852.0</v>
      </c>
      <c r="G5" s="18">
        <f t="shared" ref="G5:G8" si="2">-(F5-F4)/2/1000+G4</f>
        <v>16.406</v>
      </c>
      <c r="H5" s="4">
        <v>156.0</v>
      </c>
      <c r="I5" s="4">
        <v>156.0</v>
      </c>
      <c r="J5" s="4"/>
    </row>
    <row r="6">
      <c r="A6" s="11">
        <v>0.775</v>
      </c>
      <c r="B6" s="4">
        <v>2.0</v>
      </c>
      <c r="C6" s="4" t="s">
        <v>192</v>
      </c>
      <c r="D6" s="12">
        <v>650.0</v>
      </c>
      <c r="E6" s="13">
        <f t="shared" si="1"/>
        <v>592.15</v>
      </c>
      <c r="F6" s="25">
        <v>-2379.0</v>
      </c>
      <c r="G6" s="18">
        <f t="shared" si="2"/>
        <v>16.1695</v>
      </c>
      <c r="H6" s="4">
        <v>157.0</v>
      </c>
      <c r="I6" s="4">
        <v>157.0</v>
      </c>
    </row>
    <row r="7">
      <c r="A7" s="11">
        <v>0.7861111111111111</v>
      </c>
      <c r="B7" s="4">
        <v>3.0</v>
      </c>
      <c r="C7" s="4" t="s">
        <v>193</v>
      </c>
      <c r="D7" s="12">
        <v>725.0</v>
      </c>
      <c r="E7" s="13">
        <f t="shared" si="1"/>
        <v>660.475</v>
      </c>
      <c r="F7" s="25">
        <v>-1660.0</v>
      </c>
      <c r="G7" s="18">
        <f t="shared" si="2"/>
        <v>15.81</v>
      </c>
      <c r="H7" s="4">
        <v>158.0</v>
      </c>
      <c r="I7" s="4">
        <v>158.0</v>
      </c>
    </row>
    <row r="8">
      <c r="A8" s="14">
        <v>0.8013888888888889</v>
      </c>
      <c r="B8" s="4">
        <v>4.0</v>
      </c>
      <c r="C8" s="4" t="s">
        <v>194</v>
      </c>
      <c r="D8" s="12">
        <v>710.0</v>
      </c>
      <c r="E8" s="13">
        <f t="shared" ref="E8:E9" si="3">D5:D8*$E$1</f>
        <v>646.81</v>
      </c>
      <c r="F8" s="27">
        <v>-1497.0</v>
      </c>
      <c r="G8" s="18">
        <f t="shared" si="2"/>
        <v>15.7285</v>
      </c>
      <c r="H8" s="4">
        <v>159.0</v>
      </c>
      <c r="I8" s="4">
        <v>159.0</v>
      </c>
    </row>
    <row r="9">
      <c r="A9" s="14">
        <v>0.8125</v>
      </c>
      <c r="B9" s="4">
        <v>5.0</v>
      </c>
      <c r="C9" s="4" t="s">
        <v>195</v>
      </c>
      <c r="D9" s="12">
        <v>695.0</v>
      </c>
      <c r="E9" s="13">
        <f t="shared" si="3"/>
        <v>633.145</v>
      </c>
      <c r="F9" s="26" t="s">
        <v>196</v>
      </c>
      <c r="G9" s="18"/>
      <c r="H9" s="4">
        <v>160.0</v>
      </c>
      <c r="I9" s="4">
        <v>160.0</v>
      </c>
      <c r="J9" s="13"/>
    </row>
    <row r="10">
      <c r="A10" s="14"/>
      <c r="B10" s="4"/>
      <c r="C10" s="4"/>
      <c r="D10" s="12"/>
      <c r="E10" s="13"/>
      <c r="F10" s="27" t="s">
        <v>26</v>
      </c>
      <c r="G10" s="18"/>
      <c r="H10" s="4"/>
      <c r="I10" s="4">
        <v>161.0</v>
      </c>
      <c r="J10" s="13"/>
    </row>
    <row r="11">
      <c r="A11" s="14"/>
      <c r="B11" s="4"/>
      <c r="C11" s="4"/>
      <c r="D11" s="12"/>
      <c r="E11" s="13"/>
      <c r="F11" s="27" t="s">
        <v>27</v>
      </c>
      <c r="G11" s="18"/>
      <c r="H11" s="4"/>
      <c r="I11" s="4">
        <v>162.0</v>
      </c>
      <c r="J11" s="13"/>
    </row>
    <row r="12">
      <c r="A12" s="14"/>
      <c r="B12" s="4"/>
      <c r="C12" s="4"/>
      <c r="D12" s="12"/>
      <c r="E12" s="13"/>
      <c r="F12" s="27"/>
      <c r="G12" s="18"/>
      <c r="H12" s="4"/>
      <c r="I12" s="4"/>
      <c r="J12" s="6"/>
    </row>
    <row r="13">
      <c r="A13" s="14"/>
      <c r="B13" s="4"/>
      <c r="C13" s="6" t="s">
        <v>42</v>
      </c>
      <c r="D13">
        <f>(2.5+(-F4*0.001+F8*0.001))/2.5 -1</f>
        <v>0.8572</v>
      </c>
      <c r="E13" s="13"/>
      <c r="F13" s="26"/>
      <c r="G13" s="18"/>
      <c r="H13" s="4"/>
      <c r="I13" s="4"/>
    </row>
    <row r="14">
      <c r="A14" s="14"/>
      <c r="B14" s="4"/>
      <c r="C14" s="4"/>
      <c r="D14" s="12"/>
      <c r="E14" s="13"/>
      <c r="F14" s="27"/>
      <c r="G14" s="18"/>
      <c r="H14" s="4"/>
      <c r="I14" s="4"/>
    </row>
    <row r="15">
      <c r="A15" s="14"/>
      <c r="B15" s="4"/>
      <c r="G15" s="18"/>
      <c r="H15" s="4"/>
      <c r="I15" s="4"/>
      <c r="J15" s="6"/>
    </row>
    <row r="16">
      <c r="A16" s="14"/>
      <c r="B16" s="4"/>
      <c r="G16" s="18"/>
      <c r="H16" s="4"/>
      <c r="I16" s="4"/>
    </row>
    <row r="17">
      <c r="A17" s="14"/>
      <c r="G17" s="18"/>
      <c r="H17" s="4"/>
      <c r="I17" s="4"/>
    </row>
    <row r="18">
      <c r="A18" s="14"/>
      <c r="B18" s="6"/>
      <c r="C18" s="6"/>
      <c r="D18" s="12"/>
      <c r="F18" s="27"/>
      <c r="I18" s="4"/>
    </row>
    <row r="19">
      <c r="F19" s="27"/>
    </row>
    <row r="20">
      <c r="F20" s="28"/>
    </row>
    <row r="21">
      <c r="F21" s="28"/>
    </row>
    <row r="22">
      <c r="F22" s="28"/>
    </row>
    <row r="23">
      <c r="F23" s="28"/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0.43"/>
  </cols>
  <sheetData>
    <row r="1">
      <c r="A1" s="7" t="s">
        <v>197</v>
      </c>
      <c r="B1" s="6" t="s">
        <v>148</v>
      </c>
      <c r="C1" s="8"/>
      <c r="D1" s="8" t="s">
        <v>56</v>
      </c>
      <c r="E1" s="23">
        <v>0.958</v>
      </c>
      <c r="F1" s="3"/>
      <c r="G1" s="17">
        <v>42911.0</v>
      </c>
      <c r="H1" s="3"/>
      <c r="I1" s="24"/>
    </row>
    <row r="2">
      <c r="A2" s="9"/>
      <c r="B2" s="3"/>
      <c r="C2" s="3"/>
      <c r="D2" s="3"/>
      <c r="E2" s="3"/>
      <c r="F2" s="3"/>
      <c r="G2" s="3"/>
      <c r="H2" s="3"/>
      <c r="I2" s="3"/>
      <c r="L2" s="6" t="s">
        <v>151</v>
      </c>
      <c r="M2" s="6" t="s">
        <v>152</v>
      </c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  <c r="K3" s="6" t="s">
        <v>153</v>
      </c>
      <c r="L3" s="6">
        <v>670.0</v>
      </c>
      <c r="M3">
        <f>L3/E1</f>
        <v>699.3736952</v>
      </c>
    </row>
    <row r="4">
      <c r="A4" s="11">
        <v>0.8368055555555556</v>
      </c>
      <c r="B4" s="4">
        <v>0.0</v>
      </c>
      <c r="C4" s="1">
        <v>0.0</v>
      </c>
      <c r="D4" s="12">
        <v>0.0</v>
      </c>
      <c r="E4" s="13">
        <f>D4*$E$1</f>
        <v>0</v>
      </c>
      <c r="F4" s="25">
        <v>-3782.0</v>
      </c>
      <c r="G4" s="18">
        <v>16.7</v>
      </c>
      <c r="H4" s="1"/>
    </row>
    <row r="5">
      <c r="A5" s="11">
        <v>0.84375</v>
      </c>
      <c r="B5" s="4">
        <v>1.0</v>
      </c>
      <c r="C5" s="4">
        <v>18.0</v>
      </c>
      <c r="D5" s="12">
        <v>575.0</v>
      </c>
      <c r="E5" s="13">
        <f t="shared" ref="E5:E7" si="1">D5:D8*$E$1</f>
        <v>550.85</v>
      </c>
      <c r="F5" s="27">
        <v>-3220.0</v>
      </c>
      <c r="G5" s="18">
        <f t="shared" ref="G5:G12" si="2">-(F5-F4)/2/1000+G4</f>
        <v>16.419</v>
      </c>
      <c r="H5" s="4">
        <v>163.0</v>
      </c>
      <c r="I5" s="4">
        <v>163.0</v>
      </c>
      <c r="J5" s="4"/>
    </row>
    <row r="6">
      <c r="A6" s="11">
        <v>0.8513888888888889</v>
      </c>
      <c r="B6" s="4">
        <v>2.0</v>
      </c>
      <c r="C6" s="4" t="s">
        <v>198</v>
      </c>
      <c r="D6" s="12">
        <v>650.0</v>
      </c>
      <c r="E6" s="13">
        <f t="shared" si="1"/>
        <v>622.7</v>
      </c>
      <c r="F6" s="25">
        <v>-2885.0</v>
      </c>
      <c r="G6" s="18">
        <f t="shared" si="2"/>
        <v>16.2515</v>
      </c>
      <c r="H6" s="4">
        <v>164.0</v>
      </c>
      <c r="I6" s="4">
        <v>164.0</v>
      </c>
    </row>
    <row r="7">
      <c r="A7" s="11">
        <v>0.8618055555555556</v>
      </c>
      <c r="B7" s="4">
        <v>3.0</v>
      </c>
      <c r="C7" s="4" t="s">
        <v>199</v>
      </c>
      <c r="D7" s="12">
        <v>725.0</v>
      </c>
      <c r="E7" s="13">
        <f t="shared" si="1"/>
        <v>694.55</v>
      </c>
      <c r="F7" s="25">
        <v>-2380.0</v>
      </c>
      <c r="G7" s="18">
        <f t="shared" si="2"/>
        <v>15.999</v>
      </c>
      <c r="H7" s="4">
        <v>165.0</v>
      </c>
      <c r="I7" s="4">
        <v>165.0</v>
      </c>
    </row>
    <row r="8">
      <c r="A8" s="14">
        <v>0.8736111111111111</v>
      </c>
      <c r="B8" s="4">
        <v>4.0</v>
      </c>
      <c r="C8" s="4" t="s">
        <v>200</v>
      </c>
      <c r="D8" s="12">
        <v>710.0</v>
      </c>
      <c r="E8" s="13">
        <f t="shared" ref="E8:E9" si="3">D5:D8*$E$1</f>
        <v>680.18</v>
      </c>
      <c r="F8" s="27">
        <v>-1661.0</v>
      </c>
      <c r="G8" s="18">
        <f t="shared" si="2"/>
        <v>15.6395</v>
      </c>
      <c r="H8" s="4">
        <v>166.0</v>
      </c>
      <c r="I8" s="4">
        <v>166.0</v>
      </c>
    </row>
    <row r="9">
      <c r="A9" s="14"/>
      <c r="B9" s="4">
        <v>5.0</v>
      </c>
      <c r="C9" s="4" t="s">
        <v>201</v>
      </c>
      <c r="D9" s="12">
        <v>695.0</v>
      </c>
      <c r="E9" s="13">
        <f t="shared" si="3"/>
        <v>665.81</v>
      </c>
      <c r="F9" s="6">
        <v>-1639.0</v>
      </c>
      <c r="G9" s="18">
        <f t="shared" si="2"/>
        <v>15.6285</v>
      </c>
      <c r="H9" s="4"/>
      <c r="I9" s="4" t="s">
        <v>202</v>
      </c>
      <c r="J9" s="13"/>
      <c r="K9" s="6" t="s">
        <v>203</v>
      </c>
    </row>
    <row r="10">
      <c r="A10" s="14"/>
      <c r="B10" s="4"/>
      <c r="C10" s="4"/>
      <c r="D10" s="12"/>
      <c r="E10" s="13"/>
      <c r="F10" s="26" t="s">
        <v>24</v>
      </c>
      <c r="G10" s="18" t="str">
        <f t="shared" si="2"/>
        <v>#VALUE!</v>
      </c>
      <c r="H10" s="4"/>
      <c r="J10" s="13"/>
    </row>
    <row r="11">
      <c r="A11" s="14"/>
      <c r="B11" s="4"/>
      <c r="C11" s="4"/>
      <c r="D11" s="12"/>
      <c r="E11" s="13"/>
      <c r="F11" s="27" t="s">
        <v>26</v>
      </c>
      <c r="G11" s="18" t="str">
        <f t="shared" si="2"/>
        <v>#VALUE!</v>
      </c>
      <c r="H11" s="4"/>
      <c r="I11" s="4">
        <v>167.0</v>
      </c>
      <c r="J11" s="13"/>
    </row>
    <row r="12">
      <c r="A12" s="14"/>
      <c r="B12" s="4"/>
      <c r="C12" s="4"/>
      <c r="D12" s="12"/>
      <c r="E12" s="13"/>
      <c r="F12" s="27" t="s">
        <v>27</v>
      </c>
      <c r="G12" s="18" t="str">
        <f t="shared" si="2"/>
        <v>#VALUE!</v>
      </c>
      <c r="H12" s="4"/>
      <c r="I12" s="4">
        <v>168.0</v>
      </c>
      <c r="J12" s="6"/>
    </row>
    <row r="13">
      <c r="A13" s="14"/>
      <c r="B13" s="4"/>
      <c r="C13" s="4"/>
      <c r="D13" s="12"/>
      <c r="E13" s="13"/>
      <c r="F13" s="26"/>
      <c r="G13" s="18"/>
      <c r="H13" s="4"/>
      <c r="I13" s="4"/>
    </row>
    <row r="14">
      <c r="A14" s="14"/>
      <c r="B14" s="4"/>
      <c r="C14" s="6" t="s">
        <v>42</v>
      </c>
      <c r="D14">
        <f>(2.5+(-F4*0.001+F9*0.001))/2.5 -1</f>
        <v>0.8572</v>
      </c>
      <c r="E14" s="13"/>
      <c r="F14" s="27"/>
      <c r="G14" s="18"/>
      <c r="H14" s="4"/>
      <c r="I14" s="4"/>
    </row>
    <row r="15">
      <c r="A15" s="14"/>
      <c r="B15" s="4"/>
      <c r="G15" s="18"/>
      <c r="H15" s="4"/>
      <c r="I15" s="4"/>
      <c r="J15" s="6"/>
    </row>
    <row r="16">
      <c r="A16" s="14"/>
      <c r="B16" s="4"/>
      <c r="G16" s="18"/>
      <c r="H16" s="4"/>
      <c r="I16" s="4"/>
    </row>
    <row r="17">
      <c r="A17" s="14"/>
      <c r="G17" s="18"/>
      <c r="H17" s="4"/>
      <c r="I17" s="4"/>
    </row>
    <row r="18">
      <c r="A18" s="14"/>
      <c r="B18" s="6"/>
      <c r="C18" s="6"/>
      <c r="D18" s="12"/>
      <c r="F18" s="27"/>
      <c r="I18" s="4"/>
    </row>
    <row r="19">
      <c r="F19" s="27"/>
    </row>
    <row r="20">
      <c r="F20" s="28"/>
    </row>
    <row r="21">
      <c r="F21" s="28"/>
    </row>
    <row r="22">
      <c r="F22" s="28"/>
    </row>
    <row r="23">
      <c r="F23" s="28"/>
    </row>
  </sheetData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0.43"/>
  </cols>
  <sheetData>
    <row r="1">
      <c r="A1" s="7" t="s">
        <v>204</v>
      </c>
      <c r="B1" s="6" t="s">
        <v>148</v>
      </c>
      <c r="C1" s="8"/>
      <c r="D1" s="8" t="s">
        <v>56</v>
      </c>
      <c r="E1" s="23">
        <v>0.936</v>
      </c>
      <c r="F1" s="3"/>
      <c r="G1" s="17">
        <v>42911.0</v>
      </c>
      <c r="H1" s="3"/>
      <c r="I1" s="24"/>
    </row>
    <row r="2">
      <c r="A2" s="9"/>
      <c r="B2" s="3"/>
      <c r="C2" s="3"/>
      <c r="D2" s="3"/>
      <c r="E2" s="3"/>
      <c r="F2" s="3"/>
      <c r="G2" s="3"/>
      <c r="H2" s="3"/>
      <c r="I2" s="3"/>
      <c r="L2" s="6" t="s">
        <v>151</v>
      </c>
      <c r="M2" s="6" t="s">
        <v>152</v>
      </c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  <c r="K3" s="6" t="s">
        <v>153</v>
      </c>
      <c r="L3" s="6">
        <v>635.0</v>
      </c>
      <c r="M3">
        <f t="shared" ref="M3:M4" si="1">L3/$E$1</f>
        <v>678.4188034</v>
      </c>
    </row>
    <row r="4">
      <c r="A4" s="11">
        <v>0.9118055555555555</v>
      </c>
      <c r="B4" s="4">
        <v>0.0</v>
      </c>
      <c r="C4" s="1">
        <v>0.0</v>
      </c>
      <c r="D4" s="12">
        <v>0.0</v>
      </c>
      <c r="E4" s="13">
        <f>D4*$E$1</f>
        <v>0</v>
      </c>
      <c r="F4" s="25">
        <v>-3984.0</v>
      </c>
      <c r="G4" s="18">
        <v>16.7</v>
      </c>
      <c r="L4" s="6">
        <v>765.0</v>
      </c>
      <c r="M4">
        <f t="shared" si="1"/>
        <v>817.3076923</v>
      </c>
    </row>
    <row r="5">
      <c r="A5" s="11">
        <v>0.9152777777777777</v>
      </c>
      <c r="B5" s="4">
        <v>1.0</v>
      </c>
      <c r="C5" s="4" t="s">
        <v>205</v>
      </c>
      <c r="D5" s="12">
        <v>575.0</v>
      </c>
      <c r="E5" s="13">
        <f t="shared" ref="E5:E7" si="2">D5:D8*$E$1</f>
        <v>538.2</v>
      </c>
      <c r="F5" s="27">
        <v>-3296.0</v>
      </c>
      <c r="G5" s="18">
        <f t="shared" ref="G5:G6" si="3">-(F5-F4)/2/1000+G4</f>
        <v>16.356</v>
      </c>
      <c r="H5" s="4">
        <v>170.0</v>
      </c>
      <c r="I5" s="4">
        <v>170.0</v>
      </c>
      <c r="J5" s="4"/>
    </row>
    <row r="6">
      <c r="A6" s="11">
        <v>0.9284722222222223</v>
      </c>
      <c r="B6" s="4">
        <v>2.0</v>
      </c>
      <c r="C6" s="4" t="s">
        <v>206</v>
      </c>
      <c r="D6" s="12">
        <v>650.0</v>
      </c>
      <c r="E6" s="13">
        <f t="shared" si="2"/>
        <v>608.4</v>
      </c>
      <c r="F6" s="25">
        <v>-2870.0</v>
      </c>
      <c r="G6" s="18">
        <f t="shared" si="3"/>
        <v>16.143</v>
      </c>
      <c r="H6" s="4">
        <v>171.0</v>
      </c>
      <c r="I6" s="4">
        <v>171.0</v>
      </c>
    </row>
    <row r="7">
      <c r="A7" s="11">
        <v>0.9375</v>
      </c>
      <c r="B7" s="4">
        <v>3.0</v>
      </c>
      <c r="C7" s="4" t="s">
        <v>207</v>
      </c>
      <c r="D7" s="12">
        <v>725.0</v>
      </c>
      <c r="E7" s="13">
        <f t="shared" si="2"/>
        <v>678.6</v>
      </c>
      <c r="F7" s="26" t="s">
        <v>24</v>
      </c>
      <c r="G7" s="18"/>
      <c r="H7" s="4">
        <v>172.0</v>
      </c>
      <c r="I7" s="4">
        <v>172.0</v>
      </c>
    </row>
    <row r="8">
      <c r="A8" s="14"/>
      <c r="B8" s="4">
        <v>4.0</v>
      </c>
      <c r="C8" s="4"/>
      <c r="D8" s="12">
        <v>710.0</v>
      </c>
      <c r="E8" s="13">
        <f t="shared" ref="E8:E9" si="4">D5:D8*$E$1</f>
        <v>664.56</v>
      </c>
      <c r="F8" s="27" t="s">
        <v>26</v>
      </c>
      <c r="G8" s="18"/>
      <c r="H8" s="4"/>
      <c r="I8" s="4">
        <v>173.0</v>
      </c>
    </row>
    <row r="9">
      <c r="A9" s="14"/>
      <c r="B9" s="4">
        <v>5.0</v>
      </c>
      <c r="C9" s="4"/>
      <c r="D9" s="12">
        <v>695.0</v>
      </c>
      <c r="E9" s="13">
        <f t="shared" si="4"/>
        <v>650.52</v>
      </c>
      <c r="F9" s="27" t="s">
        <v>27</v>
      </c>
      <c r="G9" s="18"/>
      <c r="H9" s="4"/>
      <c r="I9" s="4">
        <v>174.0</v>
      </c>
      <c r="J9" s="13"/>
    </row>
    <row r="10">
      <c r="A10" s="14"/>
      <c r="B10" s="4"/>
      <c r="C10" s="4"/>
      <c r="D10" s="12"/>
      <c r="E10" s="13"/>
      <c r="G10" s="18"/>
      <c r="H10" s="4"/>
      <c r="I10" s="4"/>
      <c r="J10" s="13"/>
    </row>
    <row r="11">
      <c r="A11" s="14"/>
      <c r="B11" s="4"/>
      <c r="C11" s="4"/>
      <c r="D11" s="12"/>
      <c r="E11" s="13"/>
      <c r="G11" s="18"/>
      <c r="H11" s="4"/>
      <c r="I11" s="4"/>
      <c r="J11" s="13"/>
    </row>
    <row r="12">
      <c r="A12" s="14"/>
      <c r="B12" s="4"/>
      <c r="C12" s="4"/>
      <c r="D12" s="12"/>
      <c r="E12" s="13"/>
      <c r="G12" s="18"/>
      <c r="H12" s="4"/>
      <c r="I12" s="4"/>
      <c r="J12" s="6"/>
    </row>
    <row r="13">
      <c r="A13" s="14"/>
      <c r="B13" s="4"/>
      <c r="C13" s="6" t="s">
        <v>42</v>
      </c>
      <c r="D13">
        <f>(2.5+(-F4*0.001+F6*0.001))/2.5 -1</f>
        <v>0.4456</v>
      </c>
      <c r="E13" s="13"/>
      <c r="F13" s="26"/>
      <c r="G13" s="18"/>
      <c r="H13" s="4"/>
      <c r="I13" s="4"/>
    </row>
    <row r="14">
      <c r="A14" s="14"/>
      <c r="B14" s="4"/>
      <c r="C14" s="4"/>
      <c r="D14" s="12"/>
      <c r="E14" s="13"/>
      <c r="F14" s="27"/>
      <c r="G14" s="18"/>
      <c r="H14" s="4"/>
      <c r="I14" s="4"/>
    </row>
    <row r="15">
      <c r="A15" s="14"/>
      <c r="B15" s="4"/>
      <c r="G15" s="18"/>
      <c r="H15" s="4"/>
      <c r="I15" s="4"/>
      <c r="J15" s="6"/>
    </row>
    <row r="16">
      <c r="A16" s="14"/>
      <c r="B16" s="4"/>
      <c r="G16" s="18"/>
      <c r="H16" s="4"/>
      <c r="I16" s="4"/>
    </row>
    <row r="17">
      <c r="A17" s="14"/>
      <c r="G17" s="18"/>
      <c r="H17" s="4"/>
      <c r="I17" s="4"/>
    </row>
    <row r="18">
      <c r="A18" s="14"/>
      <c r="B18" s="6"/>
      <c r="C18" s="6"/>
      <c r="D18" s="12"/>
      <c r="F18" s="27"/>
      <c r="I18" s="4"/>
    </row>
    <row r="19">
      <c r="F19" s="27"/>
    </row>
    <row r="20">
      <c r="F20" s="28"/>
    </row>
    <row r="21">
      <c r="F21" s="28"/>
    </row>
    <row r="22">
      <c r="F22" s="28"/>
    </row>
    <row r="23">
      <c r="F23" s="28"/>
    </row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0.43"/>
    <col customWidth="1" min="10" max="10" width="16.71"/>
  </cols>
  <sheetData>
    <row r="1">
      <c r="A1" s="7" t="s">
        <v>208</v>
      </c>
      <c r="B1" s="6" t="s">
        <v>148</v>
      </c>
      <c r="C1" s="8"/>
      <c r="D1" s="8" t="s">
        <v>56</v>
      </c>
      <c r="E1" s="23">
        <v>0.884</v>
      </c>
      <c r="F1" s="3"/>
      <c r="G1" s="17">
        <v>42911.0</v>
      </c>
      <c r="H1" s="3"/>
      <c r="I1" s="24"/>
    </row>
    <row r="2">
      <c r="A2" s="9"/>
      <c r="B2" s="3"/>
      <c r="C2" s="3"/>
      <c r="D2" s="3"/>
      <c r="E2" s="3"/>
      <c r="F2" s="3"/>
      <c r="G2" s="3"/>
      <c r="H2" s="3"/>
      <c r="I2" s="3"/>
      <c r="L2" s="6" t="s">
        <v>151</v>
      </c>
      <c r="M2" s="6" t="s">
        <v>152</v>
      </c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  <c r="K3" s="6" t="s">
        <v>153</v>
      </c>
      <c r="L3" s="6">
        <v>765.0</v>
      </c>
      <c r="M3">
        <f>L3/E1</f>
        <v>865.3846154</v>
      </c>
    </row>
    <row r="4">
      <c r="A4" s="11">
        <v>0.9652777777777778</v>
      </c>
      <c r="B4" s="4">
        <v>0.0</v>
      </c>
      <c r="C4" s="1">
        <v>0.0</v>
      </c>
      <c r="D4" s="12">
        <v>0.0</v>
      </c>
      <c r="E4" s="13">
        <f>D4*$E$1</f>
        <v>0</v>
      </c>
      <c r="F4" s="25">
        <v>-3795.0</v>
      </c>
      <c r="G4" s="18">
        <v>16.7</v>
      </c>
      <c r="L4" s="6">
        <v>805.0</v>
      </c>
      <c r="M4">
        <f>L4/E1</f>
        <v>910.6334842</v>
      </c>
    </row>
    <row r="5">
      <c r="A5" s="11">
        <v>0.9756944444444444</v>
      </c>
      <c r="B5" s="4">
        <v>1.0</v>
      </c>
      <c r="C5" s="4" t="s">
        <v>209</v>
      </c>
      <c r="D5" s="12">
        <v>575.0</v>
      </c>
      <c r="E5" s="13">
        <f t="shared" ref="E5:E7" si="1">D5:D8*$E$1</f>
        <v>508.3</v>
      </c>
      <c r="F5" s="27">
        <v>-3327.0</v>
      </c>
      <c r="G5" s="18">
        <f t="shared" ref="G5:G9" si="2">-(F5-F4)/2/1000+G4</f>
        <v>16.466</v>
      </c>
      <c r="H5" s="1">
        <v>175.0</v>
      </c>
      <c r="I5" s="6">
        <v>175.0</v>
      </c>
      <c r="J5" s="29" t="s">
        <v>210</v>
      </c>
    </row>
    <row r="6">
      <c r="A6" s="11">
        <v>0.9041666666666667</v>
      </c>
      <c r="B6" s="4">
        <v>2.0</v>
      </c>
      <c r="C6" s="4" t="s">
        <v>211</v>
      </c>
      <c r="D6" s="12">
        <v>650.0</v>
      </c>
      <c r="E6" s="13">
        <f t="shared" si="1"/>
        <v>574.6</v>
      </c>
      <c r="F6" s="25">
        <v>-3044.0</v>
      </c>
      <c r="G6" s="18">
        <f t="shared" si="2"/>
        <v>16.3245</v>
      </c>
      <c r="H6" s="6">
        <v>176.0</v>
      </c>
      <c r="I6" s="6">
        <v>176.0</v>
      </c>
    </row>
    <row r="7">
      <c r="A7" s="11">
        <v>0.9131944444444444</v>
      </c>
      <c r="B7" s="4">
        <v>3.0</v>
      </c>
      <c r="C7" s="4" t="s">
        <v>212</v>
      </c>
      <c r="D7" s="12">
        <v>725.0</v>
      </c>
      <c r="E7" s="13">
        <f t="shared" si="1"/>
        <v>640.9</v>
      </c>
      <c r="F7" s="25">
        <v>-2640.0</v>
      </c>
      <c r="G7" s="18">
        <f t="shared" si="2"/>
        <v>16.1225</v>
      </c>
      <c r="H7" s="4">
        <v>177.0</v>
      </c>
      <c r="I7" s="4">
        <v>177.0</v>
      </c>
    </row>
    <row r="8">
      <c r="A8" s="14">
        <v>0.00625</v>
      </c>
      <c r="B8" s="4">
        <v>4.0</v>
      </c>
      <c r="C8" s="4" t="s">
        <v>213</v>
      </c>
      <c r="D8" s="12">
        <v>765.0</v>
      </c>
      <c r="E8" s="13">
        <f t="shared" ref="E8:E10" si="3">D5:D8*$E$1</f>
        <v>676.26</v>
      </c>
      <c r="F8" s="27">
        <v>-2307.0</v>
      </c>
      <c r="G8" s="18">
        <f t="shared" si="2"/>
        <v>15.956</v>
      </c>
      <c r="H8" s="1">
        <v>178.0</v>
      </c>
      <c r="I8" s="6">
        <v>178.0</v>
      </c>
    </row>
    <row r="9">
      <c r="A9" s="14">
        <v>0.017361111111111112</v>
      </c>
      <c r="B9" s="4">
        <v>5.0</v>
      </c>
      <c r="C9" s="4" t="s">
        <v>214</v>
      </c>
      <c r="D9" s="12">
        <v>750.0</v>
      </c>
      <c r="E9" s="13">
        <f t="shared" si="3"/>
        <v>663</v>
      </c>
      <c r="F9" s="6">
        <v>-1914.0</v>
      </c>
      <c r="G9" s="18">
        <f t="shared" si="2"/>
        <v>15.7595</v>
      </c>
      <c r="H9" s="6">
        <v>179.0</v>
      </c>
      <c r="I9" s="6">
        <v>179.0</v>
      </c>
      <c r="J9" s="13"/>
    </row>
    <row r="10">
      <c r="A10" s="14"/>
      <c r="B10" s="4">
        <v>6.0</v>
      </c>
      <c r="C10" s="4" t="s">
        <v>215</v>
      </c>
      <c r="D10" s="12">
        <v>735.0</v>
      </c>
      <c r="E10" s="13">
        <f t="shared" si="3"/>
        <v>649.74</v>
      </c>
      <c r="F10" s="26" t="s">
        <v>24</v>
      </c>
      <c r="G10" s="18"/>
      <c r="H10" s="4">
        <v>180.0</v>
      </c>
      <c r="I10" s="4">
        <v>180.0</v>
      </c>
      <c r="J10" s="13"/>
    </row>
    <row r="11">
      <c r="A11" s="14"/>
      <c r="B11" s="4"/>
      <c r="C11" s="4"/>
      <c r="D11" s="12"/>
      <c r="E11" s="13"/>
      <c r="F11" s="27" t="s">
        <v>26</v>
      </c>
      <c r="G11" s="18"/>
      <c r="H11" s="1"/>
      <c r="I11" s="6">
        <v>181.0</v>
      </c>
      <c r="J11" s="13"/>
    </row>
    <row r="12">
      <c r="A12" s="14"/>
      <c r="B12" s="4"/>
      <c r="C12" s="4"/>
      <c r="D12" s="12"/>
      <c r="E12" s="13"/>
      <c r="F12" s="27" t="s">
        <v>27</v>
      </c>
      <c r="G12" s="18"/>
      <c r="H12" s="4"/>
      <c r="I12" s="4">
        <v>182.0</v>
      </c>
      <c r="J12" s="6"/>
    </row>
    <row r="13">
      <c r="A13" s="14"/>
      <c r="B13" s="4"/>
      <c r="C13" s="4"/>
      <c r="D13" s="12"/>
      <c r="E13" s="13"/>
      <c r="F13" s="26"/>
      <c r="G13" s="18"/>
      <c r="I13" s="4" t="s">
        <v>216</v>
      </c>
    </row>
    <row r="14">
      <c r="A14" s="14"/>
      <c r="B14" s="4"/>
      <c r="C14" s="4"/>
      <c r="D14" s="12"/>
      <c r="E14" s="13"/>
      <c r="F14" s="27"/>
      <c r="G14" s="18"/>
      <c r="H14" s="4"/>
      <c r="I14" s="4"/>
    </row>
    <row r="15">
      <c r="A15" s="14"/>
      <c r="B15" s="4"/>
      <c r="C15" s="6" t="s">
        <v>42</v>
      </c>
      <c r="D15">
        <f>(2.5+(-F4*0.001+F9*0.001))/2.5 -1</f>
        <v>0.7524</v>
      </c>
      <c r="G15" s="18"/>
      <c r="H15" s="4"/>
      <c r="I15" s="4"/>
      <c r="J15" s="6"/>
    </row>
    <row r="16">
      <c r="A16" s="14"/>
      <c r="B16" s="4"/>
      <c r="G16" s="18"/>
      <c r="H16" s="4"/>
      <c r="I16" s="4"/>
    </row>
    <row r="17">
      <c r="A17" s="14"/>
      <c r="G17" s="18"/>
      <c r="H17" s="4"/>
      <c r="I17" s="4"/>
    </row>
    <row r="18">
      <c r="A18" s="14"/>
      <c r="B18" s="6"/>
      <c r="C18" s="6"/>
      <c r="D18" s="12"/>
      <c r="F18" s="27"/>
      <c r="I18" s="4"/>
    </row>
    <row r="19">
      <c r="F19" s="27"/>
    </row>
    <row r="20">
      <c r="F20" s="28"/>
    </row>
    <row r="21">
      <c r="F21" s="28"/>
    </row>
    <row r="22">
      <c r="F22" s="28"/>
    </row>
    <row r="23">
      <c r="F23" s="28"/>
    </row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0.43"/>
  </cols>
  <sheetData>
    <row r="1">
      <c r="A1" s="7" t="s">
        <v>217</v>
      </c>
      <c r="B1" s="6" t="s">
        <v>218</v>
      </c>
      <c r="C1" s="8"/>
      <c r="D1" s="8" t="s">
        <v>56</v>
      </c>
      <c r="E1" s="23">
        <v>1.013</v>
      </c>
      <c r="F1" s="3"/>
      <c r="G1" s="17">
        <v>42912.0</v>
      </c>
      <c r="H1" s="1" t="s">
        <v>219</v>
      </c>
      <c r="I1" s="24"/>
    </row>
    <row r="2">
      <c r="A2" s="9"/>
      <c r="B2" s="3"/>
      <c r="C2" s="3"/>
      <c r="D2" s="3"/>
      <c r="E2" s="3"/>
      <c r="F2" s="3"/>
      <c r="G2" s="3"/>
      <c r="H2" s="3"/>
      <c r="I2" s="3"/>
      <c r="L2" s="6" t="s">
        <v>151</v>
      </c>
      <c r="M2" s="6" t="s">
        <v>152</v>
      </c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  <c r="K3" s="6" t="s">
        <v>153</v>
      </c>
      <c r="L3" s="6">
        <v>1375.0</v>
      </c>
      <c r="M3">
        <f>L3/E1</f>
        <v>1357.354393</v>
      </c>
    </row>
    <row r="4">
      <c r="A4" s="11"/>
      <c r="B4" s="4">
        <v>0.0</v>
      </c>
      <c r="C4" s="1">
        <v>0.0</v>
      </c>
      <c r="D4" s="12">
        <v>0.0</v>
      </c>
      <c r="E4" s="13">
        <f t="shared" ref="E4:E13" si="1">D4*$E$1</f>
        <v>0</v>
      </c>
      <c r="F4" s="27">
        <v>-3757.0</v>
      </c>
      <c r="G4" s="30">
        <v>16.7</v>
      </c>
      <c r="H4" s="26"/>
      <c r="I4" s="28"/>
    </row>
    <row r="5">
      <c r="A5" s="11">
        <v>0.04722222222222222</v>
      </c>
      <c r="B5" s="4">
        <v>1.0</v>
      </c>
      <c r="C5" s="31" t="s">
        <v>220</v>
      </c>
      <c r="D5" s="12">
        <v>1300.0</v>
      </c>
      <c r="E5" s="13">
        <f t="shared" si="1"/>
        <v>1316.9</v>
      </c>
      <c r="F5" s="25">
        <v>-3389.0</v>
      </c>
      <c r="G5" s="32">
        <f t="shared" ref="G5:G14" si="2">-(F5-F4)/2/1000+G4</f>
        <v>16.516</v>
      </c>
      <c r="H5" s="27">
        <v>183.0</v>
      </c>
      <c r="I5" s="27">
        <v>183.0</v>
      </c>
      <c r="J5" s="4"/>
    </row>
    <row r="6">
      <c r="A6" s="11">
        <v>0.059722222222222225</v>
      </c>
      <c r="B6" s="4">
        <v>2.0</v>
      </c>
      <c r="C6" s="31" t="s">
        <v>221</v>
      </c>
      <c r="D6" s="12">
        <v>1400.0</v>
      </c>
      <c r="E6" s="13">
        <f t="shared" si="1"/>
        <v>1418.2</v>
      </c>
      <c r="F6" s="25">
        <v>-3355.0</v>
      </c>
      <c r="G6" s="32">
        <f t="shared" si="2"/>
        <v>16.499</v>
      </c>
      <c r="H6" s="25">
        <v>184.0</v>
      </c>
      <c r="I6" s="25">
        <v>184.0</v>
      </c>
    </row>
    <row r="7">
      <c r="A7" s="11">
        <v>0.06597222222222222</v>
      </c>
      <c r="B7" s="4">
        <v>3.0</v>
      </c>
      <c r="C7" s="31" t="s">
        <v>222</v>
      </c>
      <c r="D7" s="12">
        <v>1375.0</v>
      </c>
      <c r="E7" s="13">
        <f t="shared" si="1"/>
        <v>1392.875</v>
      </c>
      <c r="F7" s="25">
        <v>-3210.0</v>
      </c>
      <c r="G7" s="32">
        <f t="shared" si="2"/>
        <v>16.4265</v>
      </c>
      <c r="H7" s="25">
        <v>185.0</v>
      </c>
      <c r="I7" s="25">
        <v>185.0</v>
      </c>
      <c r="J7" s="6" t="s">
        <v>223</v>
      </c>
    </row>
    <row r="8">
      <c r="A8" s="14">
        <v>0.07361111111111111</v>
      </c>
      <c r="B8" s="4">
        <v>4.0</v>
      </c>
      <c r="C8" s="31" t="s">
        <v>224</v>
      </c>
      <c r="D8" s="12">
        <v>1350.0</v>
      </c>
      <c r="E8" s="13">
        <f t="shared" si="1"/>
        <v>1367.55</v>
      </c>
      <c r="F8" s="27">
        <v>-3180.0</v>
      </c>
      <c r="G8" s="32">
        <f t="shared" si="2"/>
        <v>16.4115</v>
      </c>
      <c r="H8" s="25">
        <v>186.0</v>
      </c>
      <c r="I8" s="25">
        <v>186.0</v>
      </c>
    </row>
    <row r="9">
      <c r="A9" s="14">
        <v>0.08611111111111111</v>
      </c>
      <c r="B9" s="4">
        <v>5.0</v>
      </c>
      <c r="C9" s="31" t="s">
        <v>225</v>
      </c>
      <c r="D9" s="12">
        <v>1325.0</v>
      </c>
      <c r="E9" s="13">
        <f t="shared" si="1"/>
        <v>1342.225</v>
      </c>
      <c r="F9" s="26">
        <v>-3157.0</v>
      </c>
      <c r="G9" s="32">
        <f t="shared" si="2"/>
        <v>16.4</v>
      </c>
      <c r="H9" s="25">
        <v>187.0</v>
      </c>
      <c r="I9" s="25">
        <v>187.0</v>
      </c>
      <c r="J9" s="13"/>
    </row>
    <row r="10">
      <c r="A10" s="14">
        <v>0.09305555555555556</v>
      </c>
      <c r="B10" s="4">
        <v>6.0</v>
      </c>
      <c r="C10" s="31" t="s">
        <v>226</v>
      </c>
      <c r="D10" s="12">
        <v>1300.0</v>
      </c>
      <c r="E10" s="13">
        <f t="shared" si="1"/>
        <v>1316.9</v>
      </c>
      <c r="F10" s="27">
        <v>-3136.0</v>
      </c>
      <c r="G10" s="32">
        <f t="shared" si="2"/>
        <v>16.3895</v>
      </c>
      <c r="H10" s="25">
        <v>188.0</v>
      </c>
      <c r="I10" s="25">
        <v>188.0</v>
      </c>
      <c r="J10" s="13"/>
    </row>
    <row r="11">
      <c r="A11" s="14">
        <v>0.10069444444444445</v>
      </c>
      <c r="B11" s="4">
        <v>7.0</v>
      </c>
      <c r="C11" s="31" t="s">
        <v>227</v>
      </c>
      <c r="D11" s="12">
        <v>1275.0</v>
      </c>
      <c r="E11" s="13">
        <f t="shared" si="1"/>
        <v>1291.575</v>
      </c>
      <c r="F11" s="27">
        <v>-3118.0</v>
      </c>
      <c r="G11" s="32">
        <f t="shared" si="2"/>
        <v>16.3805</v>
      </c>
      <c r="H11" s="25">
        <v>189.0</v>
      </c>
      <c r="I11" s="25">
        <v>189.0</v>
      </c>
      <c r="J11" s="13"/>
    </row>
    <row r="12">
      <c r="A12" s="14">
        <v>0.10694444444444444</v>
      </c>
      <c r="B12" s="4">
        <v>8.0</v>
      </c>
      <c r="C12" s="31" t="s">
        <v>228</v>
      </c>
      <c r="D12" s="12">
        <v>1250.0</v>
      </c>
      <c r="E12" s="13">
        <f t="shared" si="1"/>
        <v>1266.25</v>
      </c>
      <c r="F12" s="27">
        <v>-3101.0</v>
      </c>
      <c r="G12" s="32">
        <f t="shared" si="2"/>
        <v>16.372</v>
      </c>
      <c r="H12" s="25">
        <v>190.0</v>
      </c>
      <c r="I12" s="25">
        <v>190.0</v>
      </c>
      <c r="J12" s="6"/>
    </row>
    <row r="13">
      <c r="A13" s="14">
        <v>0.11388888888888889</v>
      </c>
      <c r="B13" s="4">
        <v>9.0</v>
      </c>
      <c r="C13" s="31" t="s">
        <v>229</v>
      </c>
      <c r="D13" s="12">
        <v>1225.0</v>
      </c>
      <c r="E13" s="13">
        <f t="shared" si="1"/>
        <v>1240.925</v>
      </c>
      <c r="F13" s="27">
        <v>-3084.0</v>
      </c>
      <c r="G13" s="32">
        <f t="shared" si="2"/>
        <v>16.3635</v>
      </c>
      <c r="H13" s="25">
        <v>191.0</v>
      </c>
      <c r="I13" s="25">
        <v>191.0</v>
      </c>
    </row>
    <row r="14">
      <c r="A14" s="14">
        <v>0.12083333333333333</v>
      </c>
      <c r="B14" s="4">
        <v>10.0</v>
      </c>
      <c r="C14" s="31" t="s">
        <v>230</v>
      </c>
      <c r="D14" s="12">
        <v>1200.0</v>
      </c>
      <c r="E14" s="13">
        <f t="shared" ref="E14:E15" si="3">D11:D14*$E$1</f>
        <v>1215.6</v>
      </c>
      <c r="F14" s="27">
        <v>-3070.0</v>
      </c>
      <c r="G14" s="32">
        <f t="shared" si="2"/>
        <v>16.3565</v>
      </c>
      <c r="H14" s="25">
        <v>192.0</v>
      </c>
      <c r="I14" s="25">
        <v>192.0</v>
      </c>
    </row>
    <row r="15">
      <c r="A15" s="14">
        <v>0.12777777777777777</v>
      </c>
      <c r="B15" s="4">
        <v>11.0</v>
      </c>
      <c r="C15" s="33" t="s">
        <v>231</v>
      </c>
      <c r="D15" s="12">
        <v>1175.0</v>
      </c>
      <c r="E15" s="13">
        <f t="shared" si="3"/>
        <v>1190.275</v>
      </c>
      <c r="F15" s="6">
        <v>-2940.0</v>
      </c>
      <c r="G15" s="27" t="s">
        <v>53</v>
      </c>
      <c r="H15" s="4">
        <v>193.0</v>
      </c>
      <c r="I15" s="25">
        <v>193.0</v>
      </c>
      <c r="J15" s="6"/>
    </row>
    <row r="16">
      <c r="A16" s="14"/>
      <c r="B16" s="4"/>
      <c r="G16" s="27" t="s">
        <v>26</v>
      </c>
      <c r="H16" s="4"/>
      <c r="I16" s="25">
        <v>194.0</v>
      </c>
    </row>
    <row r="17">
      <c r="A17" s="14"/>
      <c r="C17" s="6" t="s">
        <v>42</v>
      </c>
      <c r="D17">
        <f>(2.5+(-F4*0.001+F15*0.001))/2.5 -1</f>
        <v>0.3268</v>
      </c>
      <c r="G17" s="26" t="s">
        <v>27</v>
      </c>
      <c r="H17" s="4"/>
      <c r="I17" s="25">
        <v>195.0</v>
      </c>
    </row>
    <row r="18">
      <c r="A18" s="14"/>
      <c r="B18" s="6"/>
      <c r="I18" s="4"/>
    </row>
    <row r="20">
      <c r="F20" s="28"/>
    </row>
    <row r="21">
      <c r="F21" s="28"/>
    </row>
    <row r="22">
      <c r="F22" s="28"/>
    </row>
    <row r="23">
      <c r="F23" s="28"/>
    </row>
  </sheetData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0.43"/>
    <col customWidth="1" min="4" max="4" width="12.71"/>
  </cols>
  <sheetData>
    <row r="1">
      <c r="A1" s="7" t="s">
        <v>232</v>
      </c>
      <c r="B1" s="6" t="s">
        <v>233</v>
      </c>
      <c r="C1" s="8"/>
      <c r="D1" s="8" t="s">
        <v>56</v>
      </c>
      <c r="E1" s="23">
        <v>0.959</v>
      </c>
      <c r="F1" s="3"/>
      <c r="G1" s="17">
        <v>42912.0</v>
      </c>
      <c r="H1" s="3"/>
      <c r="I1" s="24"/>
    </row>
    <row r="2">
      <c r="A2" s="9"/>
      <c r="B2" s="3"/>
      <c r="C2" s="3"/>
      <c r="D2" s="3"/>
      <c r="E2" s="3"/>
      <c r="F2" s="3"/>
      <c r="G2" s="3"/>
      <c r="H2" s="3"/>
      <c r="I2" s="3"/>
      <c r="L2" s="6" t="s">
        <v>151</v>
      </c>
      <c r="M2" s="6" t="s">
        <v>152</v>
      </c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  <c r="K3" s="6" t="s">
        <v>153</v>
      </c>
      <c r="L3" s="6">
        <v>1445.0</v>
      </c>
      <c r="M3">
        <f>L3/E1</f>
        <v>1506.777894</v>
      </c>
    </row>
    <row r="4">
      <c r="A4" s="11"/>
      <c r="B4" s="4">
        <v>0.0</v>
      </c>
      <c r="C4" s="1">
        <v>0.0</v>
      </c>
      <c r="D4" s="34">
        <v>0.0</v>
      </c>
      <c r="E4" s="35">
        <f t="shared" ref="E4:E5" si="1">D4*$E$1</f>
        <v>0</v>
      </c>
      <c r="F4" s="27">
        <v>-3762.0</v>
      </c>
      <c r="G4" s="30">
        <v>16.7</v>
      </c>
      <c r="H4" s="26"/>
      <c r="I4" s="28"/>
    </row>
    <row r="5">
      <c r="A5" s="11">
        <v>0.15763888888888888</v>
      </c>
      <c r="B5" s="4">
        <v>1.0</v>
      </c>
      <c r="C5" s="4" t="s">
        <v>234</v>
      </c>
      <c r="D5" s="34">
        <v>1300.0</v>
      </c>
      <c r="E5" s="35">
        <f t="shared" si="1"/>
        <v>1246.7</v>
      </c>
      <c r="F5" s="25">
        <v>-3410.0</v>
      </c>
      <c r="G5" s="32">
        <f t="shared" ref="G5:G14" si="2">-(F5-F4)/2/1000+G4</f>
        <v>16.524</v>
      </c>
      <c r="H5" s="27">
        <v>196.0</v>
      </c>
      <c r="I5" s="27">
        <v>196.0</v>
      </c>
      <c r="J5" s="4"/>
    </row>
    <row r="6">
      <c r="A6" s="11">
        <v>0.16805555555555557</v>
      </c>
      <c r="B6" s="4">
        <v>2.0</v>
      </c>
      <c r="C6" s="4" t="s">
        <v>235</v>
      </c>
      <c r="D6" s="34">
        <v>1400.0</v>
      </c>
      <c r="E6" s="35">
        <f t="shared" ref="E6:E7" si="3">D6:D10*$E$1</f>
        <v>1342.6</v>
      </c>
      <c r="F6" s="25">
        <v>-3381.0</v>
      </c>
      <c r="G6" s="32">
        <f t="shared" si="2"/>
        <v>16.5095</v>
      </c>
      <c r="H6" s="25">
        <v>197.0</v>
      </c>
      <c r="I6" s="25">
        <v>197.0</v>
      </c>
    </row>
    <row r="7">
      <c r="A7" s="11">
        <v>0.17569444444444443</v>
      </c>
      <c r="B7" s="4">
        <v>3.0</v>
      </c>
      <c r="C7" s="4" t="s">
        <v>236</v>
      </c>
      <c r="D7" s="34">
        <v>1500.0</v>
      </c>
      <c r="E7" s="35">
        <f t="shared" si="3"/>
        <v>1438.5</v>
      </c>
      <c r="F7" s="25">
        <v>-3344.0</v>
      </c>
      <c r="G7" s="32">
        <f t="shared" si="2"/>
        <v>16.491</v>
      </c>
      <c r="H7" s="27">
        <v>198.0</v>
      </c>
      <c r="I7" s="27">
        <v>198.0</v>
      </c>
    </row>
    <row r="8">
      <c r="A8" s="11">
        <v>0.18263888888888888</v>
      </c>
      <c r="B8" s="4">
        <v>4.0</v>
      </c>
      <c r="C8" s="4" t="s">
        <v>237</v>
      </c>
      <c r="D8" s="34">
        <v>1475.0</v>
      </c>
      <c r="E8" s="35">
        <f>D8:D11*$E$1</f>
        <v>1414.525</v>
      </c>
      <c r="F8" s="25">
        <v>-3254.0</v>
      </c>
      <c r="G8" s="32">
        <f t="shared" si="2"/>
        <v>16.446</v>
      </c>
      <c r="H8" s="25">
        <v>199.0</v>
      </c>
      <c r="I8" s="25">
        <v>199.0</v>
      </c>
    </row>
    <row r="9">
      <c r="A9" s="14">
        <v>0.19166666666666668</v>
      </c>
      <c r="B9" s="4">
        <v>5.0</v>
      </c>
      <c r="C9" s="4" t="s">
        <v>238</v>
      </c>
      <c r="D9" s="34">
        <v>1450.0</v>
      </c>
      <c r="E9" s="35">
        <f>D5:D9*$E$1</f>
        <v>1390.55</v>
      </c>
      <c r="F9" s="27">
        <v>-3213.0</v>
      </c>
      <c r="G9" s="32">
        <f t="shared" si="2"/>
        <v>16.4255</v>
      </c>
      <c r="H9" s="27">
        <v>200.0</v>
      </c>
      <c r="I9" s="27">
        <v>200.0</v>
      </c>
    </row>
    <row r="10">
      <c r="A10" s="14">
        <v>0.2</v>
      </c>
      <c r="B10" s="4">
        <v>6.0</v>
      </c>
      <c r="C10" s="4" t="s">
        <v>239</v>
      </c>
      <c r="D10" s="34">
        <v>1425.0</v>
      </c>
      <c r="E10" s="35">
        <f>D10:D13*$E$1</f>
        <v>1366.575</v>
      </c>
      <c r="F10" s="26">
        <v>-3184.0</v>
      </c>
      <c r="G10" s="32">
        <f t="shared" si="2"/>
        <v>16.411</v>
      </c>
      <c r="H10" s="25">
        <v>201.0</v>
      </c>
      <c r="I10" s="25">
        <v>201.0</v>
      </c>
      <c r="J10" s="13"/>
    </row>
    <row r="11">
      <c r="A11" s="14">
        <v>0.20694444444444443</v>
      </c>
      <c r="B11" s="4">
        <v>7.0</v>
      </c>
      <c r="C11" s="4" t="s">
        <v>240</v>
      </c>
      <c r="D11" s="34">
        <v>1400.0</v>
      </c>
      <c r="E11" s="35">
        <f t="shared" ref="E11:E15" si="4">D8:D11*$E$1</f>
        <v>1342.6</v>
      </c>
      <c r="F11" s="27">
        <v>-3160.0</v>
      </c>
      <c r="G11" s="32">
        <f t="shared" si="2"/>
        <v>16.399</v>
      </c>
      <c r="H11" s="27">
        <v>202.0</v>
      </c>
      <c r="I11" s="27">
        <v>202.0</v>
      </c>
      <c r="J11" s="13"/>
    </row>
    <row r="12">
      <c r="A12" s="14">
        <v>0.21388888888888888</v>
      </c>
      <c r="B12" s="4">
        <v>8.0</v>
      </c>
      <c r="C12" s="4" t="s">
        <v>241</v>
      </c>
      <c r="D12" s="34">
        <v>1375.0</v>
      </c>
      <c r="E12" s="35">
        <f t="shared" si="4"/>
        <v>1318.625</v>
      </c>
      <c r="F12" s="27">
        <v>-3139.0</v>
      </c>
      <c r="G12" s="32">
        <f t="shared" si="2"/>
        <v>16.3885</v>
      </c>
      <c r="H12" s="25">
        <v>203.0</v>
      </c>
      <c r="I12" s="25">
        <v>203.0</v>
      </c>
      <c r="J12" s="13"/>
    </row>
    <row r="13">
      <c r="A13" s="14">
        <v>0.22013888888888888</v>
      </c>
      <c r="B13" s="4">
        <v>9.0</v>
      </c>
      <c r="C13" s="4" t="s">
        <v>242</v>
      </c>
      <c r="D13" s="34">
        <v>1350.0</v>
      </c>
      <c r="E13" s="35">
        <f t="shared" si="4"/>
        <v>1294.65</v>
      </c>
      <c r="F13" s="27">
        <v>-3121.0</v>
      </c>
      <c r="G13" s="32">
        <f t="shared" si="2"/>
        <v>16.3795</v>
      </c>
      <c r="H13" s="27">
        <v>204.0</v>
      </c>
      <c r="I13" s="27">
        <v>204.0</v>
      </c>
      <c r="J13" s="6"/>
    </row>
    <row r="14">
      <c r="A14" s="14">
        <v>0.2263888888888889</v>
      </c>
      <c r="B14" s="4">
        <v>10.0</v>
      </c>
      <c r="C14" s="4" t="s">
        <v>243</v>
      </c>
      <c r="D14" s="34">
        <v>1325.0</v>
      </c>
      <c r="E14" s="35">
        <f t="shared" si="4"/>
        <v>1270.675</v>
      </c>
      <c r="F14" s="27">
        <v>-3104.0</v>
      </c>
      <c r="G14" s="32">
        <f t="shared" si="2"/>
        <v>16.371</v>
      </c>
      <c r="H14" s="25">
        <v>205.0</v>
      </c>
      <c r="I14" s="25">
        <v>205.0</v>
      </c>
    </row>
    <row r="15">
      <c r="A15" s="14">
        <v>0.23333333333333334</v>
      </c>
      <c r="B15" s="4">
        <v>11.0</v>
      </c>
      <c r="C15" s="4" t="s">
        <v>244</v>
      </c>
      <c r="D15" s="34">
        <v>1300.0</v>
      </c>
      <c r="E15" s="35">
        <f t="shared" si="4"/>
        <v>1246.7</v>
      </c>
      <c r="F15" s="27">
        <v>-2921.0</v>
      </c>
      <c r="G15" s="36" t="s">
        <v>53</v>
      </c>
      <c r="H15" s="27">
        <v>206.0</v>
      </c>
      <c r="I15" s="27">
        <v>206.0</v>
      </c>
    </row>
    <row r="16">
      <c r="A16" s="14"/>
      <c r="B16" s="4"/>
      <c r="C16" s="6"/>
      <c r="D16" s="34"/>
      <c r="E16" s="35"/>
      <c r="F16" s="6"/>
      <c r="G16" s="27" t="s">
        <v>26</v>
      </c>
      <c r="H16" s="4"/>
      <c r="I16" s="25">
        <v>207.0</v>
      </c>
      <c r="J16" s="6"/>
    </row>
    <row r="17">
      <c r="A17" s="14"/>
      <c r="B17" s="4"/>
      <c r="D17" s="34"/>
      <c r="G17" s="26" t="s">
        <v>27</v>
      </c>
      <c r="H17" s="4"/>
      <c r="I17" s="27">
        <v>208.0</v>
      </c>
    </row>
    <row r="18">
      <c r="A18" s="14"/>
      <c r="C18" s="6" t="s">
        <v>42</v>
      </c>
      <c r="D18">
        <f>(2.5+(-F4*0.001+F13*0.001))/2.5 -1</f>
        <v>0.2564</v>
      </c>
      <c r="G18" s="26"/>
      <c r="H18" s="4"/>
      <c r="I18" s="25"/>
    </row>
    <row r="19">
      <c r="A19" s="14"/>
      <c r="B19" s="6"/>
      <c r="C19" s="6"/>
      <c r="D19" s="12"/>
      <c r="F19" s="27"/>
      <c r="I19" s="4"/>
    </row>
    <row r="20">
      <c r="F20" s="27"/>
    </row>
    <row r="21">
      <c r="F21" s="28"/>
    </row>
    <row r="22">
      <c r="F22" s="28"/>
    </row>
    <row r="23">
      <c r="F23" s="28"/>
    </row>
    <row r="24">
      <c r="F24" s="28"/>
    </row>
  </sheetData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0.43"/>
  </cols>
  <sheetData>
    <row r="1">
      <c r="A1" s="7" t="s">
        <v>245</v>
      </c>
      <c r="B1" s="6" t="s">
        <v>148</v>
      </c>
      <c r="C1" s="8"/>
      <c r="D1" s="8" t="s">
        <v>56</v>
      </c>
      <c r="E1" s="23">
        <v>0.918</v>
      </c>
      <c r="F1" s="3"/>
      <c r="G1" s="17">
        <v>42912.0</v>
      </c>
      <c r="H1" s="3"/>
      <c r="I1" s="24"/>
    </row>
    <row r="2">
      <c r="A2" s="9"/>
      <c r="B2" s="3"/>
      <c r="C2" s="3"/>
      <c r="D2" s="3"/>
      <c r="E2" s="3"/>
      <c r="F2" s="3"/>
      <c r="G2" s="3"/>
      <c r="H2" s="3"/>
      <c r="I2" s="3"/>
      <c r="L2" s="6" t="s">
        <v>151</v>
      </c>
      <c r="M2" s="6" t="s">
        <v>152</v>
      </c>
    </row>
    <row r="3">
      <c r="A3" s="7" t="s">
        <v>1</v>
      </c>
      <c r="B3" s="8" t="s">
        <v>2</v>
      </c>
      <c r="C3" s="8" t="s">
        <v>3</v>
      </c>
      <c r="D3" s="10" t="s">
        <v>57</v>
      </c>
      <c r="E3" s="10" t="s">
        <v>58</v>
      </c>
      <c r="F3" s="8" t="s">
        <v>4</v>
      </c>
      <c r="G3" s="8" t="s">
        <v>5</v>
      </c>
      <c r="H3" s="8" t="s">
        <v>6</v>
      </c>
      <c r="I3" s="8" t="s">
        <v>7</v>
      </c>
      <c r="K3" s="6" t="s">
        <v>153</v>
      </c>
      <c r="L3" s="6">
        <v>570.0</v>
      </c>
      <c r="M3">
        <f>L3/$E$1</f>
        <v>620.9150327</v>
      </c>
    </row>
    <row r="4">
      <c r="A4" s="11"/>
      <c r="B4" s="4">
        <v>0.0</v>
      </c>
      <c r="C4" s="1">
        <v>0.0</v>
      </c>
      <c r="D4" s="12">
        <v>0.0</v>
      </c>
      <c r="E4" s="13">
        <f>D4*$E$1</f>
        <v>0</v>
      </c>
      <c r="F4" s="25">
        <v>-3751.0</v>
      </c>
      <c r="G4" s="18">
        <v>16.7</v>
      </c>
      <c r="H4" s="1"/>
      <c r="L4" s="6"/>
    </row>
    <row r="5">
      <c r="A5" s="11">
        <v>0.25833333333333336</v>
      </c>
      <c r="B5" s="4">
        <v>1.0</v>
      </c>
      <c r="C5" s="4" t="s">
        <v>246</v>
      </c>
      <c r="D5" s="12">
        <v>575.0</v>
      </c>
      <c r="E5" s="13">
        <f t="shared" ref="E5:E9" si="1">D5:D8*$E$1</f>
        <v>527.85</v>
      </c>
      <c r="F5" s="27">
        <v>-2530.0</v>
      </c>
      <c r="G5" s="18">
        <f t="shared" ref="G5:G9" si="2">-(F5-F4)/2/1000+G4</f>
        <v>16.0895</v>
      </c>
      <c r="H5" s="4">
        <v>209.0</v>
      </c>
      <c r="I5" s="4">
        <v>209.0</v>
      </c>
      <c r="J5" s="4"/>
    </row>
    <row r="6">
      <c r="A6" s="11">
        <v>0.27569444444444446</v>
      </c>
      <c r="B6" s="4">
        <v>2.0</v>
      </c>
      <c r="C6" s="4" t="s">
        <v>247</v>
      </c>
      <c r="D6" s="12">
        <v>200.0</v>
      </c>
      <c r="E6" s="13">
        <f t="shared" si="1"/>
        <v>183.6</v>
      </c>
      <c r="F6" s="25">
        <v>-1854.0</v>
      </c>
      <c r="G6" s="18">
        <f t="shared" si="2"/>
        <v>15.7515</v>
      </c>
      <c r="H6" s="4">
        <v>210.0</v>
      </c>
      <c r="I6" s="4">
        <v>210.0</v>
      </c>
    </row>
    <row r="7">
      <c r="A7" s="11">
        <v>0.2847222222222222</v>
      </c>
      <c r="B7" s="4">
        <v>3.0</v>
      </c>
      <c r="C7" s="4" t="s">
        <v>248</v>
      </c>
      <c r="D7" s="12">
        <v>275.0</v>
      </c>
      <c r="E7" s="13">
        <f t="shared" si="1"/>
        <v>252.45</v>
      </c>
      <c r="F7" s="26">
        <v>-431.0</v>
      </c>
      <c r="G7" s="18">
        <f t="shared" si="2"/>
        <v>15.04</v>
      </c>
      <c r="H7" s="4">
        <v>211.0</v>
      </c>
      <c r="I7" s="4">
        <v>211.0</v>
      </c>
    </row>
    <row r="8">
      <c r="A8" s="14">
        <v>0.3076388888888889</v>
      </c>
      <c r="B8" s="4">
        <v>4.0</v>
      </c>
      <c r="C8" s="4" t="s">
        <v>249</v>
      </c>
      <c r="D8" s="12">
        <v>260.0</v>
      </c>
      <c r="E8" s="13">
        <f t="shared" si="1"/>
        <v>238.68</v>
      </c>
      <c r="F8" s="27">
        <v>-93.0</v>
      </c>
      <c r="G8" s="18">
        <f t="shared" si="2"/>
        <v>14.871</v>
      </c>
      <c r="H8" s="4">
        <v>212.0</v>
      </c>
      <c r="I8" s="4">
        <v>212.0</v>
      </c>
    </row>
    <row r="9">
      <c r="A9" s="14">
        <v>0.31666666666666665</v>
      </c>
      <c r="B9" s="4">
        <v>5.0</v>
      </c>
      <c r="C9" s="4" t="s">
        <v>250</v>
      </c>
      <c r="D9" s="12">
        <v>245.0</v>
      </c>
      <c r="E9" s="13">
        <f t="shared" si="1"/>
        <v>224.91</v>
      </c>
      <c r="F9" s="27">
        <v>1108.0</v>
      </c>
      <c r="G9" s="18">
        <f t="shared" si="2"/>
        <v>14.2705</v>
      </c>
      <c r="H9" s="4">
        <v>213.0</v>
      </c>
      <c r="I9" s="4">
        <v>213.0</v>
      </c>
      <c r="J9" s="13"/>
    </row>
    <row r="10">
      <c r="A10" s="14"/>
      <c r="B10" s="4"/>
      <c r="C10" s="4"/>
      <c r="D10" s="12"/>
      <c r="E10" s="13"/>
      <c r="G10" s="4"/>
      <c r="H10" s="4">
        <v>214.0</v>
      </c>
      <c r="I10" s="4">
        <v>214.0</v>
      </c>
      <c r="J10" s="13"/>
    </row>
    <row r="11">
      <c r="A11" s="14"/>
      <c r="B11" s="4"/>
      <c r="C11" s="4"/>
      <c r="D11" s="12"/>
      <c r="E11" s="13"/>
      <c r="G11" s="4"/>
      <c r="H11" s="4"/>
      <c r="I11" s="4"/>
      <c r="J11" s="13"/>
    </row>
    <row r="12">
      <c r="A12" s="14"/>
      <c r="B12" s="4"/>
      <c r="C12" s="4"/>
      <c r="D12" s="12"/>
      <c r="E12" s="13"/>
      <c r="G12" s="18" t="s">
        <v>251</v>
      </c>
      <c r="H12" s="4"/>
      <c r="I12" s="4"/>
      <c r="J12" s="6"/>
    </row>
    <row r="13">
      <c r="A13" s="14"/>
      <c r="B13" s="4"/>
      <c r="C13" s="4"/>
      <c r="D13" s="12"/>
      <c r="E13" s="13"/>
      <c r="F13" s="26"/>
      <c r="G13" s="18"/>
      <c r="H13" s="4"/>
      <c r="I13" s="4"/>
    </row>
    <row r="14">
      <c r="A14" s="14"/>
      <c r="B14" s="4"/>
      <c r="C14" s="4"/>
      <c r="D14" s="12"/>
      <c r="E14" s="13"/>
      <c r="F14" s="27"/>
      <c r="G14" s="18"/>
      <c r="H14" s="4"/>
      <c r="I14" s="4"/>
    </row>
    <row r="15">
      <c r="A15" s="14"/>
      <c r="B15" s="4"/>
      <c r="G15" s="18"/>
      <c r="H15" s="4"/>
      <c r="I15" s="4"/>
      <c r="J15" s="6"/>
    </row>
    <row r="16">
      <c r="A16" s="14"/>
      <c r="B16" s="4"/>
      <c r="G16" s="18"/>
      <c r="H16" s="4"/>
      <c r="I16" s="4"/>
    </row>
    <row r="17">
      <c r="A17" s="14"/>
      <c r="G17" s="18"/>
      <c r="H17" s="4"/>
      <c r="I17" s="4"/>
    </row>
    <row r="18">
      <c r="A18" s="14"/>
      <c r="B18" s="6"/>
      <c r="C18" s="6"/>
      <c r="D18" s="12"/>
      <c r="F18" s="27"/>
      <c r="I18" s="4"/>
    </row>
    <row r="19">
      <c r="F19" s="27"/>
    </row>
    <row r="20">
      <c r="F20" s="28"/>
    </row>
    <row r="21">
      <c r="F21" s="28"/>
    </row>
    <row r="22">
      <c r="F22" s="28"/>
    </row>
    <row r="23">
      <c r="F23" s="28"/>
    </row>
  </sheetData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0.43"/>
    <col customWidth="1" min="6" max="6" width="21.14"/>
  </cols>
  <sheetData>
    <row r="1">
      <c r="A1" s="7" t="s">
        <v>252</v>
      </c>
      <c r="B1" s="6" t="s">
        <v>148</v>
      </c>
      <c r="C1" s="8"/>
      <c r="D1" s="8" t="s">
        <v>56</v>
      </c>
      <c r="E1" s="23">
        <v>0.959</v>
      </c>
      <c r="F1" s="3"/>
      <c r="G1" s="17">
        <v>42912.0</v>
      </c>
      <c r="H1" s="3"/>
    </row>
    <row r="2">
      <c r="A2" s="9"/>
      <c r="B2" s="3"/>
      <c r="C2" s="3"/>
      <c r="D2" s="3"/>
      <c r="E2" s="3"/>
      <c r="F2" s="3"/>
      <c r="G2" s="3"/>
      <c r="H2" s="3"/>
      <c r="J2" s="6" t="s">
        <v>151</v>
      </c>
      <c r="K2" s="6" t="s">
        <v>152</v>
      </c>
    </row>
    <row r="3">
      <c r="A3" s="7" t="s">
        <v>1</v>
      </c>
      <c r="B3" s="8" t="s">
        <v>2</v>
      </c>
      <c r="C3" s="8" t="s">
        <v>253</v>
      </c>
      <c r="D3" s="10" t="s">
        <v>254</v>
      </c>
      <c r="E3" s="10" t="s">
        <v>255</v>
      </c>
      <c r="F3" s="8" t="s">
        <v>256</v>
      </c>
      <c r="G3" s="8"/>
      <c r="H3" s="8"/>
      <c r="I3" s="6" t="s">
        <v>153</v>
      </c>
      <c r="J3" s="6">
        <v>730.0</v>
      </c>
      <c r="K3">
        <f>J3/$E$1</f>
        <v>761.2095933</v>
      </c>
    </row>
    <row r="4">
      <c r="A4" s="11"/>
      <c r="B4" s="4">
        <v>0.0</v>
      </c>
      <c r="C4" s="26">
        <v>0.0</v>
      </c>
      <c r="D4" s="37">
        <f t="shared" ref="D4:D17" si="1">C4/$E$1</f>
        <v>0</v>
      </c>
      <c r="E4" s="38"/>
      <c r="F4" s="25"/>
      <c r="G4" s="18"/>
      <c r="H4" s="1"/>
      <c r="J4" s="6"/>
    </row>
    <row r="5">
      <c r="A5" s="11">
        <v>0.3715277777777778</v>
      </c>
      <c r="B5" s="4">
        <v>1.0</v>
      </c>
      <c r="C5" s="25">
        <v>19.0</v>
      </c>
      <c r="D5" s="37">
        <f t="shared" si="1"/>
        <v>19.81230448</v>
      </c>
      <c r="E5" s="27">
        <v>-3774.0</v>
      </c>
      <c r="F5" s="28"/>
      <c r="G5" s="18"/>
      <c r="H5" s="4"/>
      <c r="I5" s="4"/>
    </row>
    <row r="6">
      <c r="A6" s="11"/>
      <c r="B6" s="4">
        <v>2.0</v>
      </c>
      <c r="C6" s="25">
        <v>370.0</v>
      </c>
      <c r="D6" s="37">
        <f t="shared" si="1"/>
        <v>385.818561</v>
      </c>
      <c r="E6" s="25">
        <v>-3560.0</v>
      </c>
      <c r="F6" s="28">
        <f t="shared" ref="F6:F17" si="2">E6-$E$5</f>
        <v>214</v>
      </c>
      <c r="G6" s="18"/>
      <c r="H6" s="4"/>
      <c r="I6" s="4"/>
    </row>
    <row r="7">
      <c r="A7" s="11"/>
      <c r="B7" s="4">
        <v>3.0</v>
      </c>
      <c r="C7" s="25">
        <v>400.0</v>
      </c>
      <c r="D7" s="37">
        <f t="shared" si="1"/>
        <v>417.101147</v>
      </c>
      <c r="E7" s="26">
        <v>-3480.0</v>
      </c>
      <c r="F7" s="28">
        <f t="shared" si="2"/>
        <v>294</v>
      </c>
      <c r="G7" s="18"/>
      <c r="H7" s="4"/>
      <c r="I7" s="4"/>
    </row>
    <row r="8">
      <c r="A8" s="14"/>
      <c r="B8" s="4">
        <v>4.0</v>
      </c>
      <c r="C8" s="25">
        <v>450.0</v>
      </c>
      <c r="D8" s="37">
        <f t="shared" si="1"/>
        <v>469.2387904</v>
      </c>
      <c r="E8" s="27">
        <v>-3410.0</v>
      </c>
      <c r="F8" s="28">
        <f t="shared" si="2"/>
        <v>364</v>
      </c>
      <c r="G8" s="18"/>
      <c r="H8" s="4"/>
      <c r="I8" s="4"/>
    </row>
    <row r="9">
      <c r="A9" s="14"/>
      <c r="B9" s="4">
        <v>5.0</v>
      </c>
      <c r="C9" s="25">
        <v>500.0</v>
      </c>
      <c r="D9" s="37">
        <f t="shared" si="1"/>
        <v>521.3764338</v>
      </c>
      <c r="E9" s="25">
        <v>-3385.0</v>
      </c>
      <c r="F9" s="28">
        <f t="shared" si="2"/>
        <v>389</v>
      </c>
      <c r="G9" s="18"/>
      <c r="H9" s="4"/>
      <c r="I9" s="4"/>
      <c r="J9" s="13"/>
    </row>
    <row r="10">
      <c r="A10" s="14"/>
      <c r="B10" s="4">
        <v>6.0</v>
      </c>
      <c r="C10" s="25">
        <v>550.0</v>
      </c>
      <c r="D10" s="37">
        <f t="shared" si="1"/>
        <v>573.5140772</v>
      </c>
      <c r="E10" s="25">
        <v>-3200.0</v>
      </c>
      <c r="F10" s="28">
        <f t="shared" si="2"/>
        <v>574</v>
      </c>
      <c r="G10" s="4"/>
      <c r="H10" s="4"/>
      <c r="I10" s="4"/>
      <c r="J10" s="13"/>
    </row>
    <row r="11">
      <c r="A11" s="14"/>
      <c r="B11" s="4">
        <v>7.0</v>
      </c>
      <c r="C11" s="25">
        <v>600.0</v>
      </c>
      <c r="D11" s="37">
        <f t="shared" si="1"/>
        <v>625.6517205</v>
      </c>
      <c r="E11" s="25">
        <v>-2970.0</v>
      </c>
      <c r="F11" s="28">
        <f t="shared" si="2"/>
        <v>804</v>
      </c>
      <c r="G11" s="4"/>
      <c r="H11" s="4"/>
      <c r="I11" s="4"/>
      <c r="J11" s="13"/>
    </row>
    <row r="12">
      <c r="A12" s="14"/>
      <c r="B12" s="4">
        <v>8.0</v>
      </c>
      <c r="C12" s="25">
        <v>650.0</v>
      </c>
      <c r="D12" s="37">
        <f t="shared" si="1"/>
        <v>677.7893639</v>
      </c>
      <c r="E12" s="25">
        <v>-2670.0</v>
      </c>
      <c r="F12" s="28">
        <f t="shared" si="2"/>
        <v>1104</v>
      </c>
      <c r="G12" s="18"/>
      <c r="H12" s="4"/>
      <c r="I12" s="4"/>
      <c r="J12" s="6"/>
    </row>
    <row r="13">
      <c r="A13" s="14"/>
      <c r="B13" s="4">
        <v>9.0</v>
      </c>
      <c r="C13" s="25">
        <v>700.0</v>
      </c>
      <c r="D13" s="37">
        <f t="shared" si="1"/>
        <v>729.9270073</v>
      </c>
      <c r="E13" s="25">
        <v>-2180.0</v>
      </c>
      <c r="F13" s="28">
        <f t="shared" si="2"/>
        <v>1594</v>
      </c>
      <c r="G13" s="18"/>
      <c r="H13" s="4"/>
      <c r="I13" s="4"/>
    </row>
    <row r="14">
      <c r="A14" s="14"/>
      <c r="B14" s="4">
        <v>10.0</v>
      </c>
      <c r="C14" s="25">
        <v>700.0</v>
      </c>
      <c r="D14" s="37">
        <f t="shared" si="1"/>
        <v>729.9270073</v>
      </c>
      <c r="E14" s="25">
        <v>-1900.0</v>
      </c>
      <c r="F14" s="28">
        <f t="shared" si="2"/>
        <v>1874</v>
      </c>
      <c r="G14" s="18"/>
      <c r="H14" s="4"/>
      <c r="I14" s="4"/>
    </row>
    <row r="15">
      <c r="A15" s="14"/>
      <c r="B15" s="4">
        <v>11.0</v>
      </c>
      <c r="C15" s="27">
        <v>650.0</v>
      </c>
      <c r="D15" s="37">
        <f t="shared" si="1"/>
        <v>677.7893639</v>
      </c>
      <c r="E15" s="27">
        <v>-1810.0</v>
      </c>
      <c r="F15" s="28">
        <f t="shared" si="2"/>
        <v>1964</v>
      </c>
      <c r="G15" s="18"/>
      <c r="H15" s="4"/>
      <c r="I15" s="4"/>
      <c r="J15" s="6"/>
    </row>
    <row r="16">
      <c r="A16" s="14"/>
      <c r="B16" s="4">
        <v>12.0</v>
      </c>
      <c r="C16" s="27">
        <v>600.0</v>
      </c>
      <c r="D16" s="37">
        <f t="shared" si="1"/>
        <v>625.6517205</v>
      </c>
      <c r="E16" s="27">
        <v>-1775.0</v>
      </c>
      <c r="F16" s="28">
        <f t="shared" si="2"/>
        <v>1999</v>
      </c>
      <c r="G16" s="18"/>
      <c r="H16" s="4"/>
      <c r="I16" s="4"/>
    </row>
    <row r="17">
      <c r="A17" s="14"/>
      <c r="B17" s="4">
        <v>13.0</v>
      </c>
      <c r="C17" s="27">
        <v>0.0</v>
      </c>
      <c r="D17" s="37">
        <f t="shared" si="1"/>
        <v>0</v>
      </c>
      <c r="E17" s="27">
        <v>-1760.0</v>
      </c>
      <c r="F17" s="28">
        <f t="shared" si="2"/>
        <v>2014</v>
      </c>
      <c r="G17" s="18"/>
      <c r="H17" s="4"/>
      <c r="I17" s="4"/>
    </row>
    <row r="18">
      <c r="A18" s="14"/>
      <c r="B18" s="4"/>
      <c r="C18" s="27"/>
      <c r="D18" s="37"/>
      <c r="E18" s="28"/>
      <c r="F18" s="28"/>
      <c r="I18" s="4"/>
    </row>
    <row r="19">
      <c r="B19" s="4"/>
      <c r="C19" s="28"/>
      <c r="D19" s="37"/>
      <c r="E19" s="28"/>
      <c r="F19" s="28"/>
    </row>
    <row r="20">
      <c r="B20" s="4"/>
      <c r="C20" s="28"/>
      <c r="D20" s="37"/>
      <c r="E20" s="28"/>
      <c r="F20" s="28"/>
    </row>
    <row r="21">
      <c r="B21" s="4"/>
      <c r="C21" s="28"/>
      <c r="D21" s="37"/>
      <c r="E21" s="28"/>
      <c r="F21" s="28"/>
    </row>
    <row r="22">
      <c r="B22" s="4"/>
      <c r="C22" s="28"/>
      <c r="D22" s="28"/>
      <c r="E22" s="28"/>
      <c r="F22" s="28"/>
    </row>
    <row r="23">
      <c r="B23" s="4"/>
      <c r="C23" s="28"/>
      <c r="D23" s="28"/>
      <c r="E23" s="28"/>
      <c r="F23" s="28"/>
    </row>
    <row r="24">
      <c r="B24" s="4"/>
      <c r="C24" s="28"/>
      <c r="D24" s="28"/>
      <c r="E24" s="28"/>
      <c r="F24" s="28"/>
    </row>
    <row r="25">
      <c r="B25" s="4"/>
      <c r="C25" s="28"/>
      <c r="D25" s="28"/>
      <c r="E25" s="28"/>
      <c r="F25" s="28"/>
    </row>
    <row r="26">
      <c r="B26" s="4"/>
      <c r="C26" s="28"/>
      <c r="D26" s="28"/>
      <c r="E26" s="28"/>
      <c r="F26" s="28"/>
    </row>
    <row r="27">
      <c r="B27" s="4"/>
      <c r="C27" s="28"/>
      <c r="D27" s="28"/>
      <c r="E27" s="28"/>
      <c r="F27" s="28"/>
    </row>
    <row r="28">
      <c r="C28" s="28"/>
      <c r="D28" s="28"/>
      <c r="E28" s="28"/>
      <c r="F28" s="28"/>
    </row>
    <row r="29">
      <c r="C29" s="28"/>
      <c r="D29" s="28"/>
      <c r="E29" s="28"/>
      <c r="F29" s="28"/>
    </row>
    <row r="30">
      <c r="C30" s="28"/>
      <c r="D30" s="28"/>
      <c r="E30" s="28"/>
      <c r="F30" s="28"/>
    </row>
    <row r="31">
      <c r="C31" s="28"/>
      <c r="D31" s="28"/>
      <c r="E31" s="28"/>
      <c r="F31" s="28"/>
    </row>
    <row r="32">
      <c r="C32" s="28"/>
      <c r="D32" s="28"/>
      <c r="E32" s="28"/>
      <c r="F32" s="28"/>
    </row>
    <row r="33">
      <c r="C33" s="28"/>
      <c r="D33" s="28"/>
      <c r="E33" s="28"/>
      <c r="F33" s="28"/>
    </row>
    <row r="34">
      <c r="C34" s="28"/>
      <c r="D34" s="28"/>
      <c r="E34" s="28"/>
      <c r="F34" s="28"/>
    </row>
    <row r="35">
      <c r="C35" s="28"/>
      <c r="D35" s="28"/>
      <c r="E35" s="28"/>
      <c r="F35" s="28"/>
    </row>
    <row r="36">
      <c r="C36" s="28"/>
      <c r="D36" s="28"/>
      <c r="E36" s="28"/>
      <c r="F36" s="28"/>
    </row>
    <row r="37">
      <c r="C37" s="28"/>
      <c r="D37" s="28"/>
      <c r="E37" s="28"/>
      <c r="F37" s="28"/>
    </row>
    <row r="38">
      <c r="C38" s="28"/>
      <c r="D38" s="28"/>
      <c r="E38" s="28"/>
      <c r="F38" s="28"/>
    </row>
  </sheetData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0.43"/>
    <col customWidth="1" min="6" max="6" width="21.14"/>
  </cols>
  <sheetData>
    <row r="1">
      <c r="A1" s="7" t="s">
        <v>257</v>
      </c>
      <c r="B1" s="6" t="s">
        <v>148</v>
      </c>
      <c r="C1" s="8"/>
      <c r="D1" s="8" t="s">
        <v>56</v>
      </c>
      <c r="E1" s="23">
        <v>0.906</v>
      </c>
      <c r="F1" s="1" t="s">
        <v>258</v>
      </c>
      <c r="G1" s="17">
        <v>42912.0</v>
      </c>
      <c r="H1" s="3"/>
    </row>
    <row r="2">
      <c r="A2" s="9"/>
      <c r="B2" s="3"/>
      <c r="C2" s="3"/>
      <c r="D2" s="3"/>
      <c r="E2" s="3"/>
      <c r="F2" s="3"/>
      <c r="G2" s="3"/>
      <c r="H2" s="3"/>
      <c r="J2" s="6" t="s">
        <v>151</v>
      </c>
      <c r="K2" s="6" t="s">
        <v>152</v>
      </c>
    </row>
    <row r="3">
      <c r="A3" s="7" t="s">
        <v>1</v>
      </c>
      <c r="B3" s="8" t="s">
        <v>2</v>
      </c>
      <c r="C3" s="8" t="s">
        <v>253</v>
      </c>
      <c r="D3" s="10" t="s">
        <v>254</v>
      </c>
      <c r="E3" s="10" t="s">
        <v>255</v>
      </c>
      <c r="F3" s="8" t="s">
        <v>256</v>
      </c>
      <c r="G3" s="8"/>
      <c r="H3" s="8"/>
      <c r="I3" s="6" t="s">
        <v>153</v>
      </c>
      <c r="J3" s="6">
        <v>670.0</v>
      </c>
      <c r="K3">
        <f>J3/$E$1</f>
        <v>739.5143488</v>
      </c>
    </row>
    <row r="4">
      <c r="A4" s="11"/>
      <c r="B4" s="4">
        <v>0.0</v>
      </c>
      <c r="C4" s="26">
        <v>0.0</v>
      </c>
      <c r="D4" s="37">
        <f t="shared" ref="D4:D13" si="1">C4/$E$1</f>
        <v>0</v>
      </c>
      <c r="E4" s="38"/>
      <c r="F4" s="25"/>
      <c r="G4" s="18"/>
      <c r="H4" s="1"/>
      <c r="J4" s="6"/>
    </row>
    <row r="5">
      <c r="A5" s="11">
        <v>0.4048611111111111</v>
      </c>
      <c r="B5" s="4">
        <v>1.0</v>
      </c>
      <c r="C5" s="25">
        <v>22.0</v>
      </c>
      <c r="D5" s="37">
        <f t="shared" si="1"/>
        <v>24.28256071</v>
      </c>
      <c r="E5" s="27">
        <v>3756.0</v>
      </c>
      <c r="F5" s="28"/>
      <c r="G5" s="18"/>
      <c r="H5" s="4"/>
      <c r="I5" s="4"/>
    </row>
    <row r="6">
      <c r="A6" s="11"/>
      <c r="B6" s="4">
        <v>2.0</v>
      </c>
      <c r="C6" s="25">
        <v>350.0</v>
      </c>
      <c r="D6" s="37">
        <f t="shared" si="1"/>
        <v>386.3134658</v>
      </c>
      <c r="E6" s="25">
        <v>-3600.0</v>
      </c>
      <c r="F6" s="28">
        <f t="shared" ref="F6:F13" si="2">E6-$E$5</f>
        <v>-7356</v>
      </c>
      <c r="G6" s="18"/>
      <c r="H6" s="4"/>
      <c r="I6" s="4"/>
    </row>
    <row r="7">
      <c r="A7" s="11"/>
      <c r="B7" s="4">
        <v>3.0</v>
      </c>
      <c r="C7" s="25">
        <v>400.0</v>
      </c>
      <c r="D7" s="37">
        <f t="shared" si="1"/>
        <v>441.5011038</v>
      </c>
      <c r="E7" s="26">
        <v>-3540.0</v>
      </c>
      <c r="F7" s="28">
        <f t="shared" si="2"/>
        <v>-7296</v>
      </c>
      <c r="G7" s="18"/>
      <c r="H7" s="4"/>
      <c r="I7" s="4"/>
    </row>
    <row r="8">
      <c r="A8" s="14"/>
      <c r="B8" s="4">
        <v>4.0</v>
      </c>
      <c r="C8" s="25">
        <v>450.0</v>
      </c>
      <c r="D8" s="37">
        <f t="shared" si="1"/>
        <v>496.6887417</v>
      </c>
      <c r="E8" s="27">
        <v>-3420.0</v>
      </c>
      <c r="F8" s="28">
        <f t="shared" si="2"/>
        <v>-7176</v>
      </c>
      <c r="G8" s="18"/>
      <c r="H8" s="4"/>
      <c r="I8" s="4"/>
    </row>
    <row r="9">
      <c r="A9" s="14"/>
      <c r="B9" s="4">
        <v>5.0</v>
      </c>
      <c r="C9" s="25">
        <v>500.0</v>
      </c>
      <c r="D9" s="37">
        <f t="shared" si="1"/>
        <v>551.8763797</v>
      </c>
      <c r="E9" s="25">
        <v>-3265.0</v>
      </c>
      <c r="F9" s="28">
        <f t="shared" si="2"/>
        <v>-7021</v>
      </c>
      <c r="G9" s="18"/>
      <c r="H9" s="4"/>
      <c r="I9" s="4"/>
      <c r="J9" s="13"/>
    </row>
    <row r="10">
      <c r="A10" s="14"/>
      <c r="B10" s="4">
        <v>6.0</v>
      </c>
      <c r="C10" s="25">
        <v>550.0</v>
      </c>
      <c r="D10" s="37">
        <f t="shared" si="1"/>
        <v>607.0640177</v>
      </c>
      <c r="E10" s="25">
        <v>-3060.0</v>
      </c>
      <c r="F10" s="28">
        <f t="shared" si="2"/>
        <v>-6816</v>
      </c>
      <c r="G10" s="4"/>
      <c r="H10" s="4"/>
      <c r="I10" s="4"/>
      <c r="J10" s="13"/>
    </row>
    <row r="11">
      <c r="A11" s="14"/>
      <c r="B11" s="4">
        <v>7.0</v>
      </c>
      <c r="C11" s="25">
        <v>600.0</v>
      </c>
      <c r="D11" s="37">
        <f t="shared" si="1"/>
        <v>662.2516556</v>
      </c>
      <c r="E11" s="25">
        <v>-2795.0</v>
      </c>
      <c r="F11" s="28">
        <f t="shared" si="2"/>
        <v>-6551</v>
      </c>
      <c r="G11" s="4"/>
      <c r="H11" s="4"/>
      <c r="I11" s="4"/>
      <c r="J11" s="13"/>
    </row>
    <row r="12">
      <c r="A12" s="14"/>
      <c r="B12" s="4">
        <v>8.0</v>
      </c>
      <c r="C12" s="25">
        <v>650.0</v>
      </c>
      <c r="D12" s="37">
        <f t="shared" si="1"/>
        <v>717.4392936</v>
      </c>
      <c r="E12" s="25">
        <v>-2375.0</v>
      </c>
      <c r="F12" s="28">
        <f t="shared" si="2"/>
        <v>-6131</v>
      </c>
      <c r="G12" s="18"/>
      <c r="H12" s="4"/>
      <c r="I12" s="4"/>
      <c r="J12" s="6"/>
    </row>
    <row r="13">
      <c r="A13" s="14"/>
      <c r="B13" s="4">
        <v>9.0</v>
      </c>
      <c r="C13" s="25">
        <v>0.0</v>
      </c>
      <c r="D13" s="37">
        <f t="shared" si="1"/>
        <v>0</v>
      </c>
      <c r="E13" s="25">
        <v>-2000.0</v>
      </c>
      <c r="F13" s="28">
        <f t="shared" si="2"/>
        <v>-5756</v>
      </c>
      <c r="G13" s="18"/>
      <c r="H13" s="4"/>
      <c r="I13" s="4"/>
    </row>
    <row r="14">
      <c r="A14" s="14"/>
      <c r="B14" s="4"/>
      <c r="C14" s="25"/>
      <c r="D14" s="37"/>
      <c r="E14" s="25"/>
      <c r="F14" s="28"/>
      <c r="G14" s="18"/>
      <c r="H14" s="4"/>
      <c r="I14" s="4"/>
    </row>
    <row r="15">
      <c r="A15" s="14"/>
      <c r="B15" s="4"/>
      <c r="C15" s="27"/>
      <c r="D15" s="37" t="s">
        <v>165</v>
      </c>
      <c r="E15" s="27"/>
      <c r="F15" s="28"/>
      <c r="G15" s="18"/>
      <c r="H15" s="4"/>
      <c r="I15" s="4"/>
      <c r="J15" s="6"/>
    </row>
    <row r="16">
      <c r="A16" s="14"/>
      <c r="B16" s="4"/>
      <c r="C16" s="27"/>
      <c r="D16" s="37">
        <f t="shared" ref="D16:D23" si="3">C5/0.728</f>
        <v>30.21978022</v>
      </c>
      <c r="E16" s="27"/>
      <c r="F16" s="28"/>
      <c r="G16" s="18"/>
      <c r="H16" s="4"/>
      <c r="I16" s="4"/>
    </row>
    <row r="17">
      <c r="A17" s="14"/>
      <c r="B17" s="4"/>
      <c r="C17" s="27"/>
      <c r="D17" s="37">
        <f t="shared" si="3"/>
        <v>480.7692308</v>
      </c>
      <c r="E17" s="27"/>
      <c r="F17" s="28"/>
      <c r="G17" s="18"/>
      <c r="H17" s="4"/>
      <c r="I17" s="4"/>
    </row>
    <row r="18">
      <c r="A18" s="14"/>
      <c r="B18" s="4"/>
      <c r="C18" s="27"/>
      <c r="D18" s="37">
        <f t="shared" si="3"/>
        <v>549.4505495</v>
      </c>
      <c r="E18" s="28"/>
      <c r="F18" s="28"/>
      <c r="I18" s="4"/>
    </row>
    <row r="19">
      <c r="B19" s="4"/>
      <c r="C19" s="28"/>
      <c r="D19" s="37">
        <f t="shared" si="3"/>
        <v>618.1318681</v>
      </c>
      <c r="E19" s="28"/>
      <c r="F19" s="28"/>
    </row>
    <row r="20">
      <c r="B20" s="4"/>
      <c r="C20" s="28"/>
      <c r="D20" s="37">
        <f t="shared" si="3"/>
        <v>686.8131868</v>
      </c>
      <c r="E20" s="28"/>
      <c r="F20" s="28"/>
    </row>
    <row r="21">
      <c r="B21" s="4"/>
      <c r="C21" s="28"/>
      <c r="D21" s="37">
        <f t="shared" si="3"/>
        <v>755.4945055</v>
      </c>
      <c r="E21" s="28"/>
      <c r="F21" s="28"/>
    </row>
    <row r="22">
      <c r="B22" s="4"/>
      <c r="C22" s="28"/>
      <c r="D22" s="37">
        <f t="shared" si="3"/>
        <v>824.1758242</v>
      </c>
      <c r="E22" s="28"/>
      <c r="F22" s="28"/>
    </row>
    <row r="23">
      <c r="B23" s="4"/>
      <c r="C23" s="28"/>
      <c r="D23" s="37">
        <f t="shared" si="3"/>
        <v>892.8571429</v>
      </c>
      <c r="E23" s="28"/>
      <c r="F23" s="28"/>
    </row>
    <row r="24">
      <c r="B24" s="4"/>
      <c r="C24" s="28"/>
      <c r="D24" s="37"/>
      <c r="E24" s="28"/>
      <c r="F24" s="28"/>
    </row>
    <row r="25">
      <c r="B25" s="4"/>
      <c r="C25" s="28"/>
      <c r="D25" s="37"/>
      <c r="E25" s="28"/>
      <c r="F25" s="28"/>
    </row>
    <row r="26">
      <c r="B26" s="4"/>
      <c r="C26" s="28"/>
      <c r="D26" s="28"/>
      <c r="E26" s="28"/>
      <c r="F26" s="28"/>
    </row>
    <row r="27">
      <c r="B27" s="4"/>
      <c r="C27" s="28"/>
      <c r="D27" s="28"/>
      <c r="E27" s="28"/>
      <c r="F27" s="28"/>
    </row>
    <row r="28">
      <c r="C28" s="28"/>
      <c r="D28" s="28"/>
      <c r="E28" s="28"/>
      <c r="F28" s="28"/>
    </row>
    <row r="29">
      <c r="C29" s="28"/>
      <c r="D29" s="28"/>
      <c r="E29" s="28"/>
      <c r="F29" s="28"/>
    </row>
    <row r="30">
      <c r="C30" s="28"/>
      <c r="D30" s="28"/>
      <c r="E30" s="28"/>
      <c r="F30" s="28"/>
    </row>
    <row r="31">
      <c r="C31" s="28"/>
      <c r="D31" s="28"/>
      <c r="E31" s="28"/>
      <c r="F31" s="28"/>
    </row>
    <row r="32">
      <c r="C32" s="28"/>
      <c r="D32" s="28"/>
      <c r="E32" s="28"/>
      <c r="F32" s="28"/>
    </row>
    <row r="33">
      <c r="C33" s="28"/>
      <c r="D33" s="28"/>
      <c r="E33" s="28"/>
      <c r="F33" s="28"/>
    </row>
    <row r="34">
      <c r="C34" s="28"/>
      <c r="D34" s="28"/>
      <c r="E34" s="28"/>
      <c r="F34" s="28"/>
    </row>
    <row r="35">
      <c r="C35" s="28"/>
      <c r="D35" s="28"/>
      <c r="E35" s="28"/>
      <c r="F35" s="28"/>
    </row>
    <row r="36">
      <c r="C36" s="28"/>
      <c r="D36" s="28"/>
      <c r="E36" s="28"/>
      <c r="F36" s="28"/>
    </row>
    <row r="37">
      <c r="C37" s="28"/>
      <c r="D37" s="28"/>
      <c r="E37" s="28"/>
      <c r="F37" s="28"/>
    </row>
    <row r="38">
      <c r="C38" s="28"/>
      <c r="D38" s="28"/>
      <c r="E38" s="28"/>
      <c r="F38" s="28"/>
    </row>
  </sheetData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0.43"/>
    <col customWidth="1" min="6" max="6" width="21.14"/>
  </cols>
  <sheetData>
    <row r="1">
      <c r="A1" s="7" t="s">
        <v>259</v>
      </c>
      <c r="B1" s="6" t="s">
        <v>148</v>
      </c>
      <c r="C1" s="8"/>
      <c r="D1" s="8" t="s">
        <v>56</v>
      </c>
      <c r="E1" s="23">
        <v>0.906</v>
      </c>
      <c r="F1" s="3"/>
      <c r="G1" s="17">
        <v>42912.0</v>
      </c>
      <c r="H1" s="3"/>
    </row>
    <row r="2">
      <c r="A2" s="9"/>
      <c r="B2" s="3"/>
      <c r="C2" s="3"/>
      <c r="D2" s="3"/>
      <c r="E2" s="3"/>
      <c r="F2" s="3"/>
      <c r="G2" s="3"/>
      <c r="H2" s="3"/>
      <c r="J2" s="6" t="s">
        <v>151</v>
      </c>
      <c r="K2" s="6" t="s">
        <v>152</v>
      </c>
    </row>
    <row r="3">
      <c r="A3" s="7" t="s">
        <v>1</v>
      </c>
      <c r="B3" s="8" t="s">
        <v>2</v>
      </c>
      <c r="C3" s="8" t="s">
        <v>253</v>
      </c>
      <c r="D3" s="10" t="s">
        <v>254</v>
      </c>
      <c r="E3" s="10" t="s">
        <v>255</v>
      </c>
      <c r="F3" s="8" t="s">
        <v>256</v>
      </c>
      <c r="G3" s="8"/>
      <c r="H3" s="8"/>
      <c r="I3" s="6" t="s">
        <v>153</v>
      </c>
      <c r="J3" s="6">
        <v>889.0</v>
      </c>
      <c r="K3">
        <f>J3/$E$1</f>
        <v>981.2362031</v>
      </c>
    </row>
    <row r="4">
      <c r="A4" s="11"/>
      <c r="B4" s="4">
        <v>0.0</v>
      </c>
      <c r="C4" s="26">
        <v>0.0</v>
      </c>
      <c r="D4" s="37">
        <f t="shared" ref="D4:D13" si="1">C4/$E$1</f>
        <v>0</v>
      </c>
      <c r="E4" s="38"/>
      <c r="F4" s="25"/>
      <c r="G4" s="18"/>
      <c r="H4" s="1"/>
      <c r="J4" s="6"/>
    </row>
    <row r="5">
      <c r="A5" s="11">
        <v>0.4340277777777778</v>
      </c>
      <c r="B5" s="4">
        <v>1.0</v>
      </c>
      <c r="C5" s="25">
        <v>18.0</v>
      </c>
      <c r="D5" s="37">
        <f t="shared" si="1"/>
        <v>19.86754967</v>
      </c>
      <c r="E5" s="27">
        <v>-3756.0</v>
      </c>
      <c r="F5" s="28"/>
      <c r="G5" s="18"/>
      <c r="H5" s="4"/>
      <c r="I5" s="4"/>
    </row>
    <row r="6">
      <c r="A6" s="11"/>
      <c r="B6" s="4">
        <v>2.0</v>
      </c>
      <c r="C6" s="25">
        <v>350.0</v>
      </c>
      <c r="D6" s="37">
        <f t="shared" si="1"/>
        <v>386.3134658</v>
      </c>
      <c r="E6" s="25">
        <v>-3618.0</v>
      </c>
      <c r="F6" s="28">
        <f t="shared" ref="F6:F13" si="2">E6-$E$5</f>
        <v>138</v>
      </c>
      <c r="G6" s="18"/>
      <c r="H6" s="4"/>
      <c r="I6" s="4"/>
    </row>
    <row r="7">
      <c r="A7" s="11"/>
      <c r="B7" s="4">
        <v>3.0</v>
      </c>
      <c r="C7" s="25">
        <v>400.0</v>
      </c>
      <c r="D7" s="37">
        <f t="shared" si="1"/>
        <v>441.5011038</v>
      </c>
      <c r="E7" s="26">
        <v>-3604.0</v>
      </c>
      <c r="F7" s="28">
        <f t="shared" si="2"/>
        <v>152</v>
      </c>
      <c r="G7" s="18"/>
      <c r="H7" s="4"/>
      <c r="I7" s="4"/>
    </row>
    <row r="8">
      <c r="A8" s="14"/>
      <c r="B8" s="4">
        <v>4.0</v>
      </c>
      <c r="C8" s="25">
        <v>450.0</v>
      </c>
      <c r="D8" s="37">
        <f t="shared" si="1"/>
        <v>496.6887417</v>
      </c>
      <c r="E8" s="27">
        <v>-3590.0</v>
      </c>
      <c r="F8" s="28">
        <f t="shared" si="2"/>
        <v>166</v>
      </c>
      <c r="G8" s="18"/>
      <c r="H8" s="4"/>
      <c r="I8" s="4"/>
    </row>
    <row r="9">
      <c r="A9" s="14"/>
      <c r="B9" s="4">
        <v>5.0</v>
      </c>
      <c r="C9" s="25">
        <v>500.0</v>
      </c>
      <c r="D9" s="37">
        <f t="shared" si="1"/>
        <v>551.8763797</v>
      </c>
      <c r="E9" s="25">
        <v>-3570.0</v>
      </c>
      <c r="F9" s="28">
        <f t="shared" si="2"/>
        <v>186</v>
      </c>
      <c r="G9" s="18"/>
      <c r="H9" s="4"/>
      <c r="I9" s="4"/>
      <c r="J9" s="13"/>
    </row>
    <row r="10">
      <c r="A10" s="14"/>
      <c r="B10" s="4">
        <v>6.0</v>
      </c>
      <c r="C10" s="25">
        <v>550.0</v>
      </c>
      <c r="D10" s="37">
        <f t="shared" si="1"/>
        <v>607.0640177</v>
      </c>
      <c r="E10" s="25">
        <v>-3544.0</v>
      </c>
      <c r="F10" s="28">
        <f t="shared" si="2"/>
        <v>212</v>
      </c>
      <c r="G10" s="4"/>
      <c r="H10" s="4"/>
      <c r="I10" s="4"/>
      <c r="J10" s="13"/>
    </row>
    <row r="11">
      <c r="A11" s="14"/>
      <c r="B11" s="4">
        <v>7.0</v>
      </c>
      <c r="C11" s="25">
        <v>600.0</v>
      </c>
      <c r="D11" s="37">
        <f t="shared" si="1"/>
        <v>662.2516556</v>
      </c>
      <c r="E11" s="25">
        <v>-3483.0</v>
      </c>
      <c r="F11" s="28">
        <f t="shared" si="2"/>
        <v>273</v>
      </c>
      <c r="G11" s="4"/>
      <c r="H11" s="4"/>
      <c r="I11" s="4"/>
      <c r="J11" s="13"/>
    </row>
    <row r="12">
      <c r="A12" s="14"/>
      <c r="B12" s="4">
        <v>8.0</v>
      </c>
      <c r="C12" s="25">
        <v>650.0</v>
      </c>
      <c r="D12" s="37">
        <f t="shared" si="1"/>
        <v>717.4392936</v>
      </c>
      <c r="E12" s="25">
        <v>-3389.0</v>
      </c>
      <c r="F12" s="28">
        <f t="shared" si="2"/>
        <v>367</v>
      </c>
      <c r="G12" s="18"/>
      <c r="H12" s="4"/>
      <c r="I12" s="4"/>
      <c r="J12" s="6"/>
    </row>
    <row r="13">
      <c r="A13" s="14"/>
      <c r="B13" s="4">
        <v>9.0</v>
      </c>
      <c r="C13" s="25">
        <v>700.0</v>
      </c>
      <c r="D13" s="37">
        <f t="shared" si="1"/>
        <v>772.6269316</v>
      </c>
      <c r="E13" s="25">
        <v>-3274.0</v>
      </c>
      <c r="F13" s="28">
        <f t="shared" si="2"/>
        <v>482</v>
      </c>
      <c r="G13" s="18"/>
      <c r="H13" s="4"/>
      <c r="I13" s="4"/>
    </row>
    <row r="14">
      <c r="A14" s="14"/>
      <c r="B14" s="4"/>
      <c r="C14" s="25">
        <v>750.0</v>
      </c>
      <c r="D14" s="37"/>
      <c r="E14" s="25">
        <v>-3140.0</v>
      </c>
      <c r="F14" s="28"/>
      <c r="G14" s="18"/>
      <c r="H14" s="4"/>
      <c r="I14" s="4"/>
    </row>
    <row r="15">
      <c r="A15" s="14"/>
      <c r="B15" s="4"/>
      <c r="C15" s="27">
        <v>800.0</v>
      </c>
      <c r="D15" s="37"/>
      <c r="E15" s="27">
        <v>-2984.0</v>
      </c>
      <c r="F15" s="28"/>
      <c r="G15" s="18"/>
      <c r="H15" s="4"/>
      <c r="I15" s="4"/>
      <c r="J15" s="6"/>
    </row>
    <row r="16">
      <c r="A16" s="14"/>
      <c r="B16" s="4"/>
      <c r="C16" s="27">
        <v>850.0</v>
      </c>
      <c r="D16" s="37"/>
      <c r="E16" s="27">
        <v>-2790.0</v>
      </c>
      <c r="F16" s="28"/>
      <c r="G16" s="18"/>
      <c r="H16" s="4"/>
      <c r="I16" s="4"/>
    </row>
    <row r="17">
      <c r="A17" s="14"/>
      <c r="B17" s="4"/>
      <c r="C17" s="27">
        <v>888.0</v>
      </c>
      <c r="D17" s="37"/>
      <c r="E17" s="27">
        <v>-2506.0</v>
      </c>
      <c r="F17" s="28"/>
      <c r="G17" s="18" t="s">
        <v>153</v>
      </c>
      <c r="H17" s="4"/>
      <c r="I17" s="4"/>
    </row>
    <row r="18">
      <c r="A18" s="14"/>
      <c r="B18" s="4"/>
      <c r="C18" s="27">
        <v>865.0</v>
      </c>
      <c r="D18" s="37"/>
      <c r="E18" s="27">
        <v>-2345.0</v>
      </c>
      <c r="F18" s="28"/>
      <c r="I18" s="4"/>
    </row>
    <row r="19">
      <c r="B19" s="4"/>
      <c r="C19" s="27">
        <v>850.0</v>
      </c>
      <c r="D19" s="37"/>
      <c r="E19" s="27">
        <v>-2328.0</v>
      </c>
      <c r="F19" s="28"/>
    </row>
    <row r="20">
      <c r="B20" s="4"/>
      <c r="C20" s="27">
        <v>825.0</v>
      </c>
      <c r="D20" s="37"/>
      <c r="E20" s="28"/>
      <c r="F20" s="28"/>
    </row>
    <row r="21">
      <c r="B21" s="4"/>
      <c r="C21" s="28"/>
      <c r="D21" s="37"/>
      <c r="E21" s="28"/>
      <c r="F21" s="28"/>
    </row>
    <row r="22">
      <c r="B22" s="4"/>
      <c r="C22" s="28"/>
      <c r="D22" s="28"/>
      <c r="E22" s="28"/>
      <c r="F22" s="28"/>
    </row>
    <row r="23">
      <c r="B23" s="4"/>
      <c r="C23" s="28"/>
      <c r="D23" s="28"/>
      <c r="E23" s="28"/>
      <c r="F23" s="28"/>
    </row>
    <row r="24">
      <c r="B24" s="4"/>
      <c r="C24" s="28"/>
      <c r="D24" s="28"/>
      <c r="E24" s="28"/>
      <c r="F24" s="28"/>
    </row>
    <row r="25">
      <c r="B25" s="4"/>
      <c r="C25" s="28"/>
      <c r="D25" s="28"/>
      <c r="E25" s="28"/>
      <c r="F25" s="28"/>
    </row>
    <row r="26">
      <c r="B26" s="4"/>
      <c r="C26" s="28"/>
      <c r="D26" s="28"/>
      <c r="E26" s="28"/>
      <c r="F26" s="28"/>
    </row>
    <row r="27">
      <c r="B27" s="4"/>
      <c r="C27" s="28"/>
      <c r="D27" s="28"/>
      <c r="E27" s="28"/>
      <c r="F27" s="28"/>
    </row>
    <row r="28">
      <c r="C28" s="28"/>
      <c r="D28" s="28"/>
      <c r="E28" s="28"/>
      <c r="F28" s="28"/>
    </row>
    <row r="29">
      <c r="C29" s="28"/>
      <c r="D29" s="28"/>
      <c r="E29" s="28"/>
      <c r="F29" s="28"/>
    </row>
    <row r="30">
      <c r="C30" s="28"/>
      <c r="D30" s="28"/>
      <c r="E30" s="28"/>
      <c r="F30" s="28"/>
    </row>
    <row r="31">
      <c r="C31" s="28"/>
      <c r="D31" s="28"/>
      <c r="E31" s="28"/>
      <c r="F31" s="28"/>
    </row>
    <row r="32">
      <c r="C32" s="28"/>
      <c r="D32" s="28"/>
      <c r="E32" s="28"/>
      <c r="F32" s="28"/>
    </row>
    <row r="33">
      <c r="C33" s="28"/>
      <c r="D33" s="28"/>
      <c r="E33" s="28"/>
      <c r="F33" s="28"/>
    </row>
    <row r="34">
      <c r="C34" s="28"/>
      <c r="D34" s="28"/>
      <c r="E34" s="28"/>
      <c r="F34" s="28"/>
    </row>
    <row r="35">
      <c r="C35" s="28"/>
      <c r="D35" s="28"/>
      <c r="E35" s="28"/>
      <c r="F35" s="28"/>
    </row>
    <row r="36">
      <c r="C36" s="28"/>
      <c r="D36" s="28"/>
      <c r="E36" s="28"/>
      <c r="F36" s="28"/>
    </row>
    <row r="37">
      <c r="C37" s="28"/>
      <c r="D37" s="28"/>
      <c r="E37" s="28"/>
      <c r="F37" s="28"/>
    </row>
    <row r="38">
      <c r="C38" s="28"/>
      <c r="D38" s="28"/>
      <c r="E38" s="28"/>
      <c r="F38" s="28"/>
    </row>
  </sheetData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0.43"/>
    <col customWidth="1" min="6" max="6" width="21.14"/>
  </cols>
  <sheetData>
    <row r="1">
      <c r="A1" s="7" t="s">
        <v>260</v>
      </c>
      <c r="B1" s="6" t="s">
        <v>148</v>
      </c>
      <c r="C1" s="8"/>
      <c r="D1" s="8" t="s">
        <v>56</v>
      </c>
      <c r="E1" s="23">
        <v>0.994</v>
      </c>
      <c r="F1" s="3"/>
      <c r="G1" s="17">
        <v>42912.0</v>
      </c>
      <c r="H1" s="3"/>
    </row>
    <row r="2">
      <c r="A2" s="9"/>
      <c r="B2" s="3"/>
      <c r="C2" s="3"/>
      <c r="D2" s="3"/>
      <c r="E2" s="3"/>
      <c r="F2" s="3"/>
      <c r="G2" s="3"/>
      <c r="H2" s="3"/>
      <c r="J2" s="6" t="s">
        <v>151</v>
      </c>
      <c r="K2" s="6" t="s">
        <v>152</v>
      </c>
    </row>
    <row r="3">
      <c r="A3" s="7" t="s">
        <v>1</v>
      </c>
      <c r="B3" s="8" t="s">
        <v>2</v>
      </c>
      <c r="C3" s="8" t="s">
        <v>253</v>
      </c>
      <c r="D3" s="10" t="s">
        <v>254</v>
      </c>
      <c r="E3" s="10" t="s">
        <v>255</v>
      </c>
      <c r="F3" s="8" t="s">
        <v>256</v>
      </c>
      <c r="G3" s="8"/>
      <c r="H3" s="8"/>
      <c r="I3" s="6" t="s">
        <v>153</v>
      </c>
      <c r="J3" s="6">
        <v>772.0</v>
      </c>
      <c r="K3">
        <f>J3/$E$1</f>
        <v>776.6599598</v>
      </c>
    </row>
    <row r="4">
      <c r="A4" s="11"/>
      <c r="B4" s="4">
        <v>0.0</v>
      </c>
      <c r="C4" s="26">
        <v>0.0</v>
      </c>
      <c r="D4" s="37">
        <f t="shared" ref="D4:D13" si="1">C4/$E$1</f>
        <v>0</v>
      </c>
      <c r="E4" s="38"/>
      <c r="F4" s="25"/>
      <c r="G4" s="18"/>
      <c r="H4" s="1"/>
      <c r="J4" s="6"/>
    </row>
    <row r="5">
      <c r="A5" s="39">
        <v>33.0</v>
      </c>
      <c r="B5" s="4">
        <v>1.0</v>
      </c>
      <c r="C5" s="25">
        <v>20.0</v>
      </c>
      <c r="D5" s="37">
        <f t="shared" si="1"/>
        <v>20.12072435</v>
      </c>
      <c r="E5" s="27">
        <v>-3787.0</v>
      </c>
      <c r="F5" s="28"/>
      <c r="G5" s="18"/>
      <c r="H5" s="4"/>
      <c r="I5" s="4"/>
    </row>
    <row r="6">
      <c r="A6" s="11"/>
      <c r="B6" s="4">
        <v>2.0</v>
      </c>
      <c r="C6" s="25">
        <v>350.0</v>
      </c>
      <c r="D6" s="37">
        <f t="shared" si="1"/>
        <v>352.1126761</v>
      </c>
      <c r="E6" s="25">
        <v>-3514.0</v>
      </c>
      <c r="F6" s="28">
        <f t="shared" ref="F6:F21" si="2">E6-$E$5</f>
        <v>273</v>
      </c>
      <c r="G6" s="18"/>
      <c r="H6" s="4"/>
      <c r="I6" s="4"/>
    </row>
    <row r="7">
      <c r="A7" s="11"/>
      <c r="B7" s="4">
        <v>3.0</v>
      </c>
      <c r="C7" s="25">
        <v>400.0</v>
      </c>
      <c r="D7" s="37">
        <f t="shared" si="1"/>
        <v>402.4144869</v>
      </c>
      <c r="E7" s="26">
        <v>-3595.0</v>
      </c>
      <c r="F7" s="28">
        <f t="shared" si="2"/>
        <v>192</v>
      </c>
      <c r="G7" s="18"/>
      <c r="H7" s="4"/>
      <c r="I7" s="4"/>
    </row>
    <row r="8">
      <c r="A8" s="14"/>
      <c r="B8" s="4">
        <v>4.0</v>
      </c>
      <c r="C8" s="25">
        <v>450.0</v>
      </c>
      <c r="D8" s="37">
        <f t="shared" si="1"/>
        <v>452.7162978</v>
      </c>
      <c r="E8" s="27">
        <v>-3565.0</v>
      </c>
      <c r="F8" s="28">
        <f t="shared" si="2"/>
        <v>222</v>
      </c>
      <c r="G8" s="18"/>
      <c r="H8" s="4"/>
      <c r="I8" s="4"/>
    </row>
    <row r="9">
      <c r="A9" s="14"/>
      <c r="B9" s="4">
        <v>5.0</v>
      </c>
      <c r="C9" s="25">
        <v>500.0</v>
      </c>
      <c r="D9" s="37">
        <f t="shared" si="1"/>
        <v>503.0181087</v>
      </c>
      <c r="E9" s="25">
        <v>-3497.0</v>
      </c>
      <c r="F9" s="28">
        <f t="shared" si="2"/>
        <v>290</v>
      </c>
      <c r="G9" s="18"/>
      <c r="H9" s="4"/>
      <c r="I9" s="4"/>
      <c r="J9" s="13"/>
    </row>
    <row r="10">
      <c r="A10" s="14"/>
      <c r="B10" s="4">
        <v>6.0</v>
      </c>
      <c r="C10" s="25">
        <v>550.0</v>
      </c>
      <c r="D10" s="37">
        <f t="shared" si="1"/>
        <v>553.3199195</v>
      </c>
      <c r="E10" s="25">
        <v>-3382.0</v>
      </c>
      <c r="F10" s="28">
        <f t="shared" si="2"/>
        <v>405</v>
      </c>
      <c r="G10" s="4"/>
      <c r="H10" s="4"/>
      <c r="I10" s="4"/>
      <c r="J10" s="13"/>
    </row>
    <row r="11">
      <c r="A11" s="14"/>
      <c r="B11" s="4">
        <v>7.0</v>
      </c>
      <c r="C11" s="25">
        <v>600.0</v>
      </c>
      <c r="D11" s="37">
        <f t="shared" si="1"/>
        <v>603.6217304</v>
      </c>
      <c r="E11" s="25">
        <v>-3211.0</v>
      </c>
      <c r="F11" s="28">
        <f t="shared" si="2"/>
        <v>576</v>
      </c>
      <c r="G11" s="4"/>
      <c r="H11" s="4"/>
      <c r="I11" s="4"/>
      <c r="J11" s="13"/>
    </row>
    <row r="12">
      <c r="A12" s="14"/>
      <c r="B12" s="4">
        <v>8.0</v>
      </c>
      <c r="C12" s="25">
        <v>650.0</v>
      </c>
      <c r="D12" s="37">
        <f t="shared" si="1"/>
        <v>653.9235412</v>
      </c>
      <c r="E12" s="25">
        <v>-2988.0</v>
      </c>
      <c r="F12" s="28">
        <f t="shared" si="2"/>
        <v>799</v>
      </c>
      <c r="G12" s="18"/>
      <c r="H12" s="4"/>
      <c r="I12" s="4"/>
      <c r="J12" s="6"/>
    </row>
    <row r="13">
      <c r="A13" s="14"/>
      <c r="B13" s="4">
        <v>9.0</v>
      </c>
      <c r="C13" s="25">
        <v>700.0</v>
      </c>
      <c r="D13" s="37">
        <f t="shared" si="1"/>
        <v>704.2253521</v>
      </c>
      <c r="E13" s="25">
        <v>-2717.0</v>
      </c>
      <c r="F13" s="28">
        <f t="shared" si="2"/>
        <v>1070</v>
      </c>
      <c r="G13" s="18"/>
      <c r="H13" s="4"/>
      <c r="I13" s="4"/>
    </row>
    <row r="14">
      <c r="A14" s="14"/>
      <c r="B14" s="4"/>
      <c r="C14" s="25">
        <v>750.0</v>
      </c>
      <c r="D14" s="37"/>
      <c r="E14" s="25">
        <v>-2320.0</v>
      </c>
      <c r="F14" s="28">
        <f t="shared" si="2"/>
        <v>1467</v>
      </c>
      <c r="G14" s="18"/>
      <c r="H14" s="4"/>
      <c r="I14" s="4"/>
    </row>
    <row r="15">
      <c r="A15" s="14"/>
      <c r="B15" s="4"/>
      <c r="C15" s="27">
        <v>772.0</v>
      </c>
      <c r="D15" s="37"/>
      <c r="E15" s="27">
        <v>-2005.0</v>
      </c>
      <c r="F15" s="28">
        <f t="shared" si="2"/>
        <v>1782</v>
      </c>
      <c r="G15" s="18" t="s">
        <v>153</v>
      </c>
      <c r="H15" s="4"/>
      <c r="I15" s="4"/>
      <c r="J15" s="6"/>
    </row>
    <row r="16">
      <c r="A16" s="14"/>
      <c r="B16" s="4"/>
      <c r="C16" s="27">
        <v>760.0</v>
      </c>
      <c r="D16" s="37"/>
      <c r="E16" s="27">
        <v>-1838.0</v>
      </c>
      <c r="F16" s="28">
        <f t="shared" si="2"/>
        <v>1949</v>
      </c>
      <c r="G16" s="18"/>
      <c r="H16" s="4"/>
      <c r="I16" s="4"/>
    </row>
    <row r="17">
      <c r="A17" s="14"/>
      <c r="B17" s="4"/>
      <c r="C17" s="27">
        <v>745.0</v>
      </c>
      <c r="D17" s="37"/>
      <c r="E17" s="27">
        <v>-1795.0</v>
      </c>
      <c r="F17" s="28">
        <f t="shared" si="2"/>
        <v>1992</v>
      </c>
      <c r="H17" s="4"/>
      <c r="I17" s="4"/>
    </row>
    <row r="18">
      <c r="A18" s="14"/>
      <c r="B18" s="4"/>
      <c r="C18" s="27">
        <v>730.0</v>
      </c>
      <c r="D18" s="37"/>
      <c r="E18" s="27">
        <v>-1762.0</v>
      </c>
      <c r="F18" s="28">
        <f t="shared" si="2"/>
        <v>2025</v>
      </c>
      <c r="I18" s="4"/>
    </row>
    <row r="19">
      <c r="B19" s="4"/>
      <c r="C19" s="27">
        <v>715.0</v>
      </c>
      <c r="D19" s="37"/>
      <c r="E19" s="27">
        <v>-1738.0</v>
      </c>
      <c r="F19" s="28">
        <f t="shared" si="2"/>
        <v>2049</v>
      </c>
    </row>
    <row r="20">
      <c r="B20" s="4"/>
      <c r="C20" s="27">
        <v>700.0</v>
      </c>
      <c r="D20" s="37"/>
      <c r="E20" s="27">
        <v>-1721.0</v>
      </c>
      <c r="F20" s="28">
        <f t="shared" si="2"/>
        <v>2066</v>
      </c>
    </row>
    <row r="21">
      <c r="B21" s="4"/>
      <c r="C21" s="27">
        <v>685.0</v>
      </c>
      <c r="D21" s="37"/>
      <c r="E21" s="27">
        <v>-1711.0</v>
      </c>
      <c r="F21" s="28">
        <f t="shared" si="2"/>
        <v>2076</v>
      </c>
    </row>
    <row r="22">
      <c r="B22" s="4"/>
      <c r="C22" s="28"/>
      <c r="D22" s="28"/>
      <c r="E22" s="28"/>
      <c r="F22" s="28"/>
    </row>
    <row r="23">
      <c r="B23" s="4"/>
      <c r="C23" s="28"/>
      <c r="D23" s="28"/>
      <c r="E23" s="28"/>
      <c r="F23" s="28"/>
    </row>
    <row r="24">
      <c r="B24" s="4"/>
      <c r="C24" s="28"/>
      <c r="D24" s="28"/>
      <c r="E24" s="28"/>
      <c r="F24" s="28"/>
    </row>
    <row r="25">
      <c r="B25" s="4"/>
      <c r="C25" s="28"/>
      <c r="D25" s="28"/>
      <c r="E25" s="28"/>
      <c r="F25" s="28"/>
    </row>
    <row r="26">
      <c r="B26" s="4"/>
      <c r="C26" s="28"/>
      <c r="D26" s="28"/>
      <c r="E26" s="28"/>
      <c r="F26" s="28"/>
    </row>
    <row r="27">
      <c r="B27" s="4"/>
      <c r="C27" s="28"/>
      <c r="D27" s="28"/>
      <c r="E27" s="28"/>
      <c r="F27" s="28"/>
    </row>
    <row r="28">
      <c r="C28" s="28"/>
      <c r="D28" s="28"/>
      <c r="E28" s="28"/>
      <c r="F28" s="28"/>
    </row>
    <row r="29">
      <c r="C29" s="28"/>
      <c r="D29" s="28"/>
      <c r="E29" s="28"/>
      <c r="F29" s="28"/>
    </row>
    <row r="30">
      <c r="C30" s="28"/>
      <c r="D30" s="28"/>
      <c r="E30" s="28"/>
      <c r="F30" s="28"/>
    </row>
    <row r="31">
      <c r="C31" s="28"/>
      <c r="D31" s="28"/>
      <c r="E31" s="28"/>
      <c r="F31" s="28"/>
    </row>
    <row r="32">
      <c r="C32" s="28"/>
      <c r="D32" s="28"/>
      <c r="E32" s="28"/>
      <c r="F32" s="28"/>
    </row>
    <row r="33">
      <c r="C33" s="28"/>
      <c r="D33" s="28"/>
      <c r="E33" s="28"/>
      <c r="F33" s="28"/>
    </row>
    <row r="34">
      <c r="C34" s="28"/>
      <c r="D34" s="28"/>
      <c r="E34" s="28"/>
      <c r="F34" s="28"/>
    </row>
    <row r="35">
      <c r="C35" s="28"/>
      <c r="D35" s="28"/>
      <c r="E35" s="28"/>
      <c r="F35" s="28"/>
    </row>
    <row r="36">
      <c r="C36" s="28"/>
      <c r="D36" s="28"/>
      <c r="E36" s="28"/>
      <c r="F36" s="28"/>
    </row>
    <row r="37">
      <c r="C37" s="28"/>
      <c r="D37" s="28"/>
      <c r="E37" s="28"/>
      <c r="F37" s="28"/>
    </row>
    <row r="38">
      <c r="C38" s="28"/>
      <c r="D38" s="28"/>
      <c r="E38" s="28"/>
      <c r="F38" s="28"/>
    </row>
  </sheetData>
  <drawing r:id="rId1"/>
</worksheet>
</file>