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fscloud.nist.gov\midas_uploads\kafka\"/>
    </mc:Choice>
  </mc:AlternateContent>
  <xr:revisionPtr revIDLastSave="0" documentId="13_ncr:1_{162EF6B2-DBC6-4131-9B6E-EB4BEF487623}" xr6:coauthVersionLast="47" xr6:coauthVersionMax="47" xr10:uidLastSave="{00000000-0000-0000-0000-000000000000}"/>
  <bookViews>
    <workbookView xWindow="945" yWindow="7755" windowWidth="27855" windowHeight="7935" firstSheet="5" activeTab="5" xr2:uid="{00000000-000D-0000-FFFF-FFFF00000000}"/>
  </bookViews>
  <sheets>
    <sheet name="V3-3" sheetId="1" r:id="rId1"/>
    <sheet name="V3-1" sheetId="2" r:id="rId2"/>
    <sheet name="V3-5" sheetId="3" r:id="rId3"/>
    <sheet name="V3-7" sheetId="4" r:id="rId4"/>
    <sheet name="V3-9" sheetId="5" r:id="rId5"/>
    <sheet name="V3-4" sheetId="6" r:id="rId6"/>
    <sheet name="V3-10" sheetId="7" r:id="rId7"/>
    <sheet name="V1-1" sheetId="8" r:id="rId8"/>
    <sheet name="V1-2" sheetId="9" r:id="rId9"/>
    <sheet name="V1-3" sheetId="10" r:id="rId10"/>
    <sheet name="V1-4" sheetId="11" r:id="rId11"/>
    <sheet name="V1-5" sheetId="12" r:id="rId12"/>
    <sheet name="V1-6" sheetId="13" r:id="rId13"/>
    <sheet name="V1-7" sheetId="14" r:id="rId14"/>
    <sheet name="V1-9" sheetId="15" r:id="rId15"/>
    <sheet name="V1-10" sheetId="16" r:id="rId16"/>
    <sheet name="V1-11" sheetId="17" r:id="rId17"/>
    <sheet name="V1-40" sheetId="18" r:id="rId18"/>
    <sheet name="V1-60" sheetId="19" r:id="rId19"/>
    <sheet name="V2-60" sheetId="20" r:id="rId20"/>
    <sheet name="H1-20" sheetId="21" r:id="rId21"/>
    <sheet name="H2-40" sheetId="22" r:id="rId22"/>
    <sheet name="H1-40" sheetId="23" r:id="rId23"/>
    <sheet name="H3-40" sheetId="24" r:id="rId24"/>
    <sheet name="H3-5" sheetId="25" r:id="rId25"/>
    <sheet name="H2-5" sheetId="26" r:id="rId26"/>
    <sheet name="H2-3" sheetId="27" r:id="rId27"/>
    <sheet name="H3-3" sheetId="28" r:id="rId28"/>
    <sheet name="V2-3" sheetId="29" r:id="rId29"/>
    <sheet name="V2-5" sheetId="30" r:id="rId30"/>
    <sheet name="H1-1" sheetId="31" r:id="rId31"/>
    <sheet name="H1-2" sheetId="32" r:id="rId32"/>
    <sheet name="H1-3" sheetId="33" r:id="rId33"/>
    <sheet name="H1-4" sheetId="34" r:id="rId34"/>
    <sheet name="H1-5" sheetId="35" r:id="rId35"/>
    <sheet name="H1-6" sheetId="36" r:id="rId36"/>
    <sheet name="H1-7" sheetId="37" r:id="rId37"/>
    <sheet name="H1-9" sheetId="38" r:id="rId38"/>
    <sheet name="H1-10" sheetId="39" r:id="rId39"/>
    <sheet name="H1-11" sheetId="40" r:id="rId40"/>
    <sheet name="H3-11" sheetId="41" r:id="rId41"/>
    <sheet name="H1-30" sheetId="42" r:id="rId42"/>
    <sheet name="H2-10" sheetId="43" r:id="rId43"/>
    <sheet name="H2-11" sheetId="44" r:id="rId44"/>
    <sheet name="V3-60" sheetId="45" r:id="rId45"/>
    <sheet name="H2-4" sheetId="46" r:id="rId46"/>
    <sheet name="H3-4" sheetId="47" r:id="rId47"/>
    <sheet name="V2-4" sheetId="48" r:id="rId48"/>
    <sheet name="H3-10" sheetId="49" r:id="rId49"/>
    <sheet name="V2-1" sheetId="50" r:id="rId5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50" l="1"/>
  <c r="E13" i="50"/>
  <c r="E12" i="50"/>
  <c r="E11" i="50"/>
  <c r="E10" i="50"/>
  <c r="E9" i="50"/>
  <c r="E8" i="50"/>
  <c r="E7" i="50"/>
  <c r="G6" i="50"/>
  <c r="G7" i="50" s="1"/>
  <c r="G8" i="50" s="1"/>
  <c r="G9" i="50" s="1"/>
  <c r="G10" i="50" s="1"/>
  <c r="G11" i="50" s="1"/>
  <c r="E6" i="50"/>
  <c r="G5" i="50"/>
  <c r="E5" i="50"/>
  <c r="E4" i="50"/>
  <c r="K5" i="49"/>
  <c r="G5" i="49"/>
  <c r="E5" i="49"/>
  <c r="E4" i="49"/>
  <c r="D20" i="48"/>
  <c r="E12" i="48"/>
  <c r="E11" i="48"/>
  <c r="E10" i="48"/>
  <c r="E9" i="48"/>
  <c r="E8" i="48"/>
  <c r="E7" i="48"/>
  <c r="G6" i="48"/>
  <c r="G7" i="48" s="1"/>
  <c r="G8" i="48" s="1"/>
  <c r="G9" i="48" s="1"/>
  <c r="G10" i="48" s="1"/>
  <c r="G11" i="48" s="1"/>
  <c r="E6" i="48"/>
  <c r="G5" i="48"/>
  <c r="E5" i="48"/>
  <c r="E4" i="48"/>
  <c r="D20" i="47"/>
  <c r="K9" i="47"/>
  <c r="E9" i="47"/>
  <c r="K8" i="47"/>
  <c r="E8" i="47"/>
  <c r="K7" i="47"/>
  <c r="E7" i="47"/>
  <c r="K6" i="47"/>
  <c r="G6" i="47"/>
  <c r="G7" i="47" s="1"/>
  <c r="G8" i="47" s="1"/>
  <c r="G9" i="47" s="1"/>
  <c r="E6" i="47"/>
  <c r="K5" i="47"/>
  <c r="G5" i="47"/>
  <c r="E5" i="47"/>
  <c r="E4" i="47"/>
  <c r="D20" i="46"/>
  <c r="K11" i="46"/>
  <c r="E11" i="46"/>
  <c r="K10" i="46"/>
  <c r="E10" i="46"/>
  <c r="K9" i="46"/>
  <c r="E9" i="46"/>
  <c r="K8" i="46"/>
  <c r="E8" i="46"/>
  <c r="K7" i="46"/>
  <c r="E7" i="46"/>
  <c r="K6" i="46"/>
  <c r="E6" i="46"/>
  <c r="K5" i="46"/>
  <c r="G5" i="46"/>
  <c r="G6" i="46" s="1"/>
  <c r="G7" i="46" s="1"/>
  <c r="G8" i="46" s="1"/>
  <c r="G9" i="46" s="1"/>
  <c r="G10" i="46" s="1"/>
  <c r="G11" i="46" s="1"/>
  <c r="E5" i="46"/>
  <c r="E4" i="46"/>
  <c r="D20" i="45"/>
  <c r="K5" i="45"/>
  <c r="G5" i="45"/>
  <c r="E5" i="45"/>
  <c r="E4" i="45"/>
  <c r="D20" i="44"/>
  <c r="E4" i="44"/>
  <c r="D20" i="43"/>
  <c r="K5" i="43"/>
  <c r="G5" i="43"/>
  <c r="E5" i="43"/>
  <c r="E4" i="43"/>
  <c r="D20" i="42"/>
  <c r="G6" i="42"/>
  <c r="E6" i="42"/>
  <c r="E5" i="42"/>
  <c r="E4" i="42"/>
  <c r="D20" i="41"/>
  <c r="E11" i="41"/>
  <c r="E10" i="41"/>
  <c r="E9" i="41"/>
  <c r="E8" i="41"/>
  <c r="E7" i="41"/>
  <c r="E6" i="41"/>
  <c r="K5" i="41"/>
  <c r="G5" i="41"/>
  <c r="K6" i="41" s="1"/>
  <c r="E5" i="41"/>
  <c r="E4" i="41"/>
  <c r="D20" i="40"/>
  <c r="G6" i="40"/>
  <c r="E6" i="40"/>
  <c r="E5" i="40"/>
  <c r="E4" i="40"/>
  <c r="D20" i="39"/>
  <c r="G6" i="39"/>
  <c r="E6" i="39"/>
  <c r="E5" i="39"/>
  <c r="E4" i="39"/>
  <c r="D20" i="38"/>
  <c r="G6" i="38"/>
  <c r="E6" i="38"/>
  <c r="E5" i="38"/>
  <c r="E4" i="38"/>
  <c r="D20" i="37"/>
  <c r="G6" i="37"/>
  <c r="E6" i="37"/>
  <c r="E5" i="37"/>
  <c r="E4" i="37"/>
  <c r="D20" i="36"/>
  <c r="G6" i="36"/>
  <c r="E6" i="36"/>
  <c r="E5" i="36"/>
  <c r="E4" i="36"/>
  <c r="D20" i="35"/>
  <c r="G6" i="35"/>
  <c r="E6" i="35"/>
  <c r="E5" i="35"/>
  <c r="E4" i="35"/>
  <c r="D20" i="34"/>
  <c r="G6" i="34"/>
  <c r="E6" i="34"/>
  <c r="E5" i="34"/>
  <c r="E4" i="34"/>
  <c r="D20" i="33"/>
  <c r="G6" i="33"/>
  <c r="E6" i="33"/>
  <c r="E5" i="33"/>
  <c r="E4" i="33"/>
  <c r="D20" i="32"/>
  <c r="G6" i="32"/>
  <c r="E6" i="32"/>
  <c r="E5" i="32"/>
  <c r="E4" i="32"/>
  <c r="D20" i="31"/>
  <c r="G6" i="31"/>
  <c r="E6" i="31"/>
  <c r="E5" i="31"/>
  <c r="E4" i="31"/>
  <c r="D20" i="30"/>
  <c r="G6" i="30"/>
  <c r="E6" i="30"/>
  <c r="E5" i="30"/>
  <c r="E4" i="30"/>
  <c r="D20" i="29"/>
  <c r="G6" i="29"/>
  <c r="E6" i="29"/>
  <c r="E5" i="29"/>
  <c r="E4" i="29"/>
  <c r="D20" i="28"/>
  <c r="G6" i="28"/>
  <c r="E6" i="28"/>
  <c r="E5" i="28"/>
  <c r="E4" i="28"/>
  <c r="D20" i="27"/>
  <c r="G6" i="27"/>
  <c r="E6" i="27"/>
  <c r="E5" i="27"/>
  <c r="E4" i="27"/>
  <c r="D20" i="26"/>
  <c r="G6" i="26"/>
  <c r="E6" i="26"/>
  <c r="E5" i="26"/>
  <c r="E4" i="26"/>
  <c r="D20" i="25"/>
  <c r="G6" i="25"/>
  <c r="E6" i="25"/>
  <c r="E5" i="25"/>
  <c r="E4" i="25"/>
  <c r="D20" i="24"/>
  <c r="G6" i="24"/>
  <c r="E6" i="24"/>
  <c r="E5" i="24"/>
  <c r="E4" i="24"/>
  <c r="D20" i="23"/>
  <c r="G6" i="23"/>
  <c r="E6" i="23"/>
  <c r="E5" i="23"/>
  <c r="E4" i="23"/>
  <c r="D20" i="22"/>
  <c r="G6" i="22"/>
  <c r="E6" i="22"/>
  <c r="E5" i="22"/>
  <c r="E4" i="22"/>
  <c r="D20" i="21"/>
  <c r="G6" i="21"/>
  <c r="E6" i="21"/>
  <c r="E5" i="21"/>
  <c r="E4" i="21"/>
  <c r="D20" i="20"/>
  <c r="G6" i="20"/>
  <c r="E6" i="20"/>
  <c r="E5" i="20"/>
  <c r="E4" i="20"/>
  <c r="D20" i="19"/>
  <c r="G6" i="19"/>
  <c r="E6" i="19"/>
  <c r="E5" i="19"/>
  <c r="E4" i="19"/>
  <c r="D20" i="18"/>
  <c r="G6" i="18"/>
  <c r="E6" i="18"/>
  <c r="E5" i="18"/>
  <c r="E4" i="18"/>
  <c r="D20" i="17"/>
  <c r="G6" i="17"/>
  <c r="E6" i="17"/>
  <c r="E5" i="17"/>
  <c r="E4" i="17"/>
  <c r="D20" i="16"/>
  <c r="G6" i="16"/>
  <c r="E6" i="16"/>
  <c r="E5" i="16"/>
  <c r="E4" i="16"/>
  <c r="D20" i="15"/>
  <c r="E6" i="15"/>
  <c r="E5" i="15"/>
  <c r="E4" i="15"/>
  <c r="D20" i="14"/>
  <c r="G6" i="14"/>
  <c r="E6" i="14"/>
  <c r="E5" i="14"/>
  <c r="E4" i="14"/>
  <c r="D20" i="13"/>
  <c r="G6" i="13"/>
  <c r="E6" i="13"/>
  <c r="E5" i="13"/>
  <c r="E4" i="13"/>
  <c r="D20" i="12"/>
  <c r="G6" i="12"/>
  <c r="E6" i="12"/>
  <c r="E5" i="12"/>
  <c r="E4" i="12"/>
  <c r="D20" i="11"/>
  <c r="G6" i="11"/>
  <c r="E6" i="11"/>
  <c r="G5" i="11"/>
  <c r="E5" i="11"/>
  <c r="E4" i="11"/>
  <c r="D20" i="10"/>
  <c r="E6" i="10"/>
  <c r="G5" i="10"/>
  <c r="G6" i="10" s="1"/>
  <c r="E5" i="10"/>
  <c r="E4" i="10"/>
  <c r="D20" i="9"/>
  <c r="G6" i="9"/>
  <c r="E6" i="9"/>
  <c r="G5" i="9"/>
  <c r="E5" i="9"/>
  <c r="E4" i="9"/>
  <c r="D20" i="8"/>
  <c r="E6" i="8"/>
  <c r="G5" i="8"/>
  <c r="G6" i="8" s="1"/>
  <c r="E5" i="8"/>
  <c r="E4" i="8"/>
  <c r="D20" i="7"/>
  <c r="E10" i="7"/>
  <c r="E9" i="7"/>
  <c r="E8" i="7"/>
  <c r="E7" i="7"/>
  <c r="G6" i="7"/>
  <c r="G7" i="7" s="1"/>
  <c r="G8" i="7" s="1"/>
  <c r="G9" i="7" s="1"/>
  <c r="G10" i="7" s="1"/>
  <c r="E6" i="7"/>
  <c r="G5" i="7"/>
  <c r="E5" i="7"/>
  <c r="E4" i="7"/>
  <c r="D20" i="6"/>
  <c r="E11" i="6"/>
  <c r="E10" i="6"/>
  <c r="E9" i="6"/>
  <c r="E8" i="6"/>
  <c r="E7" i="6"/>
  <c r="E6" i="6"/>
  <c r="E5" i="6"/>
  <c r="E4" i="6"/>
  <c r="D20" i="5"/>
  <c r="E11" i="5"/>
  <c r="E10" i="5"/>
  <c r="E9" i="5"/>
  <c r="E8" i="5"/>
  <c r="G7" i="5"/>
  <c r="G8" i="5" s="1"/>
  <c r="G9" i="5" s="1"/>
  <c r="G10" i="5" s="1"/>
  <c r="G11" i="5" s="1"/>
  <c r="E7" i="5"/>
  <c r="G6" i="5"/>
  <c r="E6" i="5"/>
  <c r="G5" i="5"/>
  <c r="E5" i="5"/>
  <c r="E4" i="5"/>
  <c r="D20" i="4"/>
  <c r="E11" i="4"/>
  <c r="E10" i="4"/>
  <c r="E9" i="4"/>
  <c r="E8" i="4"/>
  <c r="E7" i="4"/>
  <c r="G6" i="4"/>
  <c r="G7" i="4" s="1"/>
  <c r="G8" i="4" s="1"/>
  <c r="G9" i="4" s="1"/>
  <c r="G10" i="4" s="1"/>
  <c r="G11" i="4" s="1"/>
  <c r="E6" i="4"/>
  <c r="G5" i="4"/>
  <c r="E5" i="4"/>
  <c r="E4" i="4"/>
  <c r="D20" i="3"/>
  <c r="E9" i="3"/>
  <c r="E8" i="3"/>
  <c r="E7" i="3"/>
  <c r="G6" i="3"/>
  <c r="G7" i="3" s="1"/>
  <c r="G8" i="3" s="1"/>
  <c r="G9" i="3" s="1"/>
  <c r="E6" i="3"/>
  <c r="G5" i="3"/>
  <c r="E5" i="3"/>
  <c r="E4" i="3"/>
  <c r="D20" i="2"/>
  <c r="E9" i="2"/>
  <c r="E8" i="2"/>
  <c r="E7" i="2"/>
  <c r="E6" i="2"/>
  <c r="E5" i="2"/>
  <c r="E4" i="2"/>
  <c r="D18" i="1"/>
  <c r="E10" i="1"/>
  <c r="E9" i="1"/>
  <c r="E8" i="1"/>
  <c r="E7" i="1"/>
  <c r="E6" i="1"/>
  <c r="E5" i="1"/>
  <c r="E4" i="1"/>
  <c r="G6" i="41" l="1"/>
  <c r="K7" i="41" l="1"/>
  <c r="G7" i="41"/>
  <c r="K8" i="41" l="1"/>
  <c r="G8" i="41"/>
  <c r="G9" i="41" l="1"/>
  <c r="K9" i="41"/>
  <c r="K10" i="41" l="1"/>
  <c r="G10" i="41"/>
  <c r="K11" i="41" l="1"/>
  <c r="G11" i="41"/>
</calcChain>
</file>

<file path=xl/sharedStrings.xml><?xml version="1.0" encoding="utf-8"?>
<sst xmlns="http://schemas.openxmlformats.org/spreadsheetml/2006/main" count="1030" uniqueCount="195">
  <si>
    <t>V3-3</t>
  </si>
  <si>
    <t>60%PF NoDwell</t>
  </si>
  <si>
    <t>Cross section:</t>
  </si>
  <si>
    <t>Time</t>
  </si>
  <si>
    <t>Step</t>
  </si>
  <si>
    <t>Load range</t>
  </si>
  <si>
    <t>Stress Goal(MPa)</t>
  </si>
  <si>
    <t>Load Goal(N)</t>
  </si>
  <si>
    <t>End Displacement</t>
  </si>
  <si>
    <t>Y</t>
  </si>
  <si>
    <t>CCD</t>
  </si>
  <si>
    <t>Tomo</t>
  </si>
  <si>
    <t>15-535</t>
  </si>
  <si>
    <t>512-605</t>
  </si>
  <si>
    <t>580-675</t>
  </si>
  <si>
    <t>648-652</t>
  </si>
  <si>
    <t>630-638</t>
  </si>
  <si>
    <t>614-623</t>
  </si>
  <si>
    <t>fractured during relaxation</t>
  </si>
  <si>
    <t>fractured</t>
  </si>
  <si>
    <t>During scan 9</t>
  </si>
  <si>
    <t>Not bottom first like summer!</t>
  </si>
  <si>
    <t>top</t>
  </si>
  <si>
    <t>bottom</t>
  </si>
  <si>
    <t>Total elongation (%)</t>
  </si>
  <si>
    <t>V3-1</t>
  </si>
  <si>
    <t>13-573</t>
  </si>
  <si>
    <t>547-648</t>
  </si>
  <si>
    <t>623-635</t>
  </si>
  <si>
    <t>611-618</t>
  </si>
  <si>
    <t>596-</t>
  </si>
  <si>
    <t>Like the June ones</t>
  </si>
  <si>
    <t>V3-5</t>
  </si>
  <si>
    <t>start tension</t>
  </si>
  <si>
    <t>17-523</t>
  </si>
  <si>
    <t>end tension</t>
  </si>
  <si>
    <t>500-591</t>
  </si>
  <si>
    <t>567-660</t>
  </si>
  <si>
    <t>633-637</t>
  </si>
  <si>
    <t>615-613</t>
  </si>
  <si>
    <t>bottom first</t>
  </si>
  <si>
    <t>Second scan, of fracture area</t>
  </si>
  <si>
    <t>Important</t>
  </si>
  <si>
    <t>Find the other half specimen in the hutch</t>
  </si>
  <si>
    <t>FOUND</t>
  </si>
  <si>
    <t>Not top first like V3-3</t>
  </si>
  <si>
    <t>V3-7</t>
  </si>
  <si>
    <t>20-540</t>
  </si>
  <si>
    <t>518-611</t>
  </si>
  <si>
    <t>587-659</t>
  </si>
  <si>
    <t>peak at 670 N</t>
  </si>
  <si>
    <t>Looked at 14.0695 for necking</t>
  </si>
  <si>
    <t>639-634</t>
  </si>
  <si>
    <t>Looked at 13.919500 for necking</t>
  </si>
  <si>
    <t>616-611</t>
  </si>
  <si>
    <t>Looked at 14.0000 for necking</t>
  </si>
  <si>
    <t>592-586</t>
  </si>
  <si>
    <t>567-557</t>
  </si>
  <si>
    <t>V3-9</t>
  </si>
  <si>
    <t>17-524</t>
  </si>
  <si>
    <t>502-593</t>
  </si>
  <si>
    <t>569-661</t>
  </si>
  <si>
    <t>634-639</t>
  </si>
  <si>
    <t>peak 672</t>
  </si>
  <si>
    <t>scan at 15.25</t>
  </si>
  <si>
    <t>619-616</t>
  </si>
  <si>
    <t>595-593</t>
  </si>
  <si>
    <t>568-</t>
  </si>
  <si>
    <t>20-517</t>
  </si>
  <si>
    <t>497-585</t>
  </si>
  <si>
    <t>562-653</t>
  </si>
  <si>
    <t>630-630</t>
  </si>
  <si>
    <t>612-607</t>
  </si>
  <si>
    <t>590-585</t>
  </si>
  <si>
    <t>554-</t>
  </si>
  <si>
    <t>V3-10</t>
  </si>
  <si>
    <t>19-517</t>
  </si>
  <si>
    <t>496-585</t>
  </si>
  <si>
    <t>561-652</t>
  </si>
  <si>
    <t>626-630</t>
  </si>
  <si>
    <t>peak 675 N</t>
  </si>
  <si>
    <t>608-607</t>
  </si>
  <si>
    <t>583-</t>
  </si>
  <si>
    <t>ccd camera at 14.9</t>
  </si>
  <si>
    <t>finishedat8:54</t>
  </si>
  <si>
    <t>V1-1</t>
  </si>
  <si>
    <t>90%PF NoDwell</t>
  </si>
  <si>
    <t>9-</t>
  </si>
  <si>
    <t>peak at about 1140 N</t>
  </si>
  <si>
    <t>V1-2</t>
  </si>
  <si>
    <t>10-</t>
  </si>
  <si>
    <t>V1-3</t>
  </si>
  <si>
    <t>V1-4</t>
  </si>
  <si>
    <t>19-</t>
  </si>
  <si>
    <t>&lt;11776</t>
  </si>
  <si>
    <t>V1-5</t>
  </si>
  <si>
    <t>V1-6</t>
  </si>
  <si>
    <t>V1-7</t>
  </si>
  <si>
    <t>V1-9</t>
  </si>
  <si>
    <t>V1-10</t>
  </si>
  <si>
    <t>15.6-</t>
  </si>
  <si>
    <t>peak 1075</t>
  </si>
  <si>
    <t>V1-11</t>
  </si>
  <si>
    <t>11-</t>
  </si>
  <si>
    <t>V2-60</t>
  </si>
  <si>
    <t>60%PF 1MinDwell</t>
  </si>
  <si>
    <t>H1-20</t>
  </si>
  <si>
    <t>H2-40</t>
  </si>
  <si>
    <t>*broken**</t>
  </si>
  <si>
    <t>No scans</t>
  </si>
  <si>
    <t>H1-40</t>
  </si>
  <si>
    <t>H3-40</t>
  </si>
  <si>
    <t>H3-5</t>
  </si>
  <si>
    <t>H2-5</t>
  </si>
  <si>
    <t>60%PF 1Min Dwell</t>
  </si>
  <si>
    <t>15-</t>
  </si>
  <si>
    <t>H2-3</t>
  </si>
  <si>
    <t>60%PF 1min Dwell</t>
  </si>
  <si>
    <t>13-</t>
  </si>
  <si>
    <t>both sides</t>
  </si>
  <si>
    <t>H3-3</t>
  </si>
  <si>
    <t>V2-3</t>
  </si>
  <si>
    <t>V2-5</t>
  </si>
  <si>
    <t>H1-1</t>
  </si>
  <si>
    <t>14-</t>
  </si>
  <si>
    <t>H1-2</t>
  </si>
  <si>
    <t>H1-3</t>
  </si>
  <si>
    <t>H1-4</t>
  </si>
  <si>
    <t>H1-5</t>
  </si>
  <si>
    <t>17-</t>
  </si>
  <si>
    <t>H1-6</t>
  </si>
  <si>
    <t>H1-7</t>
  </si>
  <si>
    <t>H1-9</t>
  </si>
  <si>
    <t>20-</t>
  </si>
  <si>
    <t>H1-10</t>
  </si>
  <si>
    <t>H1-11</t>
  </si>
  <si>
    <t>18-</t>
  </si>
  <si>
    <t>H3-11</t>
  </si>
  <si>
    <t>this is wrong?</t>
  </si>
  <si>
    <t>15-445</t>
  </si>
  <si>
    <t>412-503</t>
  </si>
  <si>
    <t>470-561</t>
  </si>
  <si>
    <t>553-610</t>
  </si>
  <si>
    <t>585-600</t>
  </si>
  <si>
    <t>Y moved to 14.32 to see necking</t>
  </si>
  <si>
    <t>581-580</t>
  </si>
  <si>
    <t>fractured during scan</t>
  </si>
  <si>
    <t>H1-30</t>
  </si>
  <si>
    <t>H2-10</t>
  </si>
  <si>
    <t>H2-11</t>
  </si>
  <si>
    <t>LOST?</t>
  </si>
  <si>
    <t>In Cook hall?</t>
  </si>
  <si>
    <t>V3-60</t>
  </si>
  <si>
    <t>H2-4</t>
  </si>
  <si>
    <t>19-611</t>
  </si>
  <si>
    <t>595-691</t>
  </si>
  <si>
    <t>665-770</t>
  </si>
  <si>
    <t>740-797</t>
  </si>
  <si>
    <t>peaked at 830</t>
  </si>
  <si>
    <t>tomo at necking point - 14.0435</t>
  </si>
  <si>
    <t>773-770</t>
  </si>
  <si>
    <t>747-742</t>
  </si>
  <si>
    <t>715-</t>
  </si>
  <si>
    <t>H3-4</t>
  </si>
  <si>
    <t>16-435</t>
  </si>
  <si>
    <t>415-492</t>
  </si>
  <si>
    <t>470-549</t>
  </si>
  <si>
    <t>necking at 15.1</t>
  </si>
  <si>
    <t>527-530</t>
  </si>
  <si>
    <t>peak at 565</t>
  </si>
  <si>
    <t>509-</t>
  </si>
  <si>
    <t>fracture</t>
  </si>
  <si>
    <t>V2-4</t>
  </si>
  <si>
    <t>~12-565</t>
  </si>
  <si>
    <t>540-638</t>
  </si>
  <si>
    <t>613-712</t>
  </si>
  <si>
    <t>685-786</t>
  </si>
  <si>
    <t>757-761</t>
  </si>
  <si>
    <t>scanned at 14.65</t>
  </si>
  <si>
    <t>740-747</t>
  </si>
  <si>
    <t>725-712</t>
  </si>
  <si>
    <t>H3-10</t>
  </si>
  <si>
    <t>16-</t>
  </si>
  <si>
    <t>V2-1</t>
  </si>
  <si>
    <t>16-537</t>
  </si>
  <si>
    <t>515-607</t>
  </si>
  <si>
    <t>583-677</t>
  </si>
  <si>
    <t>651-748</t>
  </si>
  <si>
    <t>720-724</t>
  </si>
  <si>
    <t>Y at 14.95</t>
  </si>
  <si>
    <t>701-701</t>
  </si>
  <si>
    <t>Y at 14.8</t>
  </si>
  <si>
    <t>679-677</t>
  </si>
  <si>
    <t>Y at 14.7</t>
  </si>
  <si>
    <t>632-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</si>
</sst>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"/>
    <numFmt numFmtId="165" formatCode="m\-d"/>
  </numFmts>
  <fonts count="15" x14ac:knownFonts="1">
    <font>
      <sz val="10"/>
      <color rgb="FF000000"/>
      <name val="Arial"/>
    </font>
    <font>
      <b/>
      <sz val="12"/>
      <color rgb="FF000000"/>
      <name val="Calibri"/>
    </font>
    <font>
      <sz val="10"/>
      <name val="Arial"/>
    </font>
    <font>
      <b/>
      <sz val="12"/>
      <color rgb="FFFF0000"/>
      <name val="Calibri"/>
    </font>
    <font>
      <sz val="12"/>
      <color rgb="FF000000"/>
      <name val="Calibri"/>
    </font>
    <font>
      <b/>
      <i/>
      <sz val="12"/>
      <color rgb="FF000000"/>
      <name val="Calibri"/>
    </font>
    <font>
      <i/>
      <sz val="12"/>
      <color rgb="FFB7B7B7"/>
      <name val="Calibri"/>
    </font>
    <font>
      <i/>
      <sz val="12"/>
      <color rgb="FF000000"/>
      <name val="Calibri"/>
    </font>
    <font>
      <sz val="12"/>
      <color rgb="FFFF0000"/>
      <name val="Calibri"/>
    </font>
    <font>
      <sz val="10"/>
      <name val="Arial"/>
    </font>
    <font>
      <sz val="12"/>
      <name val="Calibri"/>
    </font>
    <font>
      <i/>
      <sz val="12"/>
      <color rgb="FFFF0000"/>
      <name val="Calibri"/>
    </font>
    <font>
      <b/>
      <sz val="10"/>
      <name val="Arial"/>
    </font>
    <font>
      <b/>
      <sz val="10"/>
      <name val="Arial"/>
    </font>
    <font>
      <b/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2" borderId="0" xfId="0" applyFont="1" applyFill="1" applyAlignment="1"/>
    <xf numFmtId="0" fontId="2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 applyAlignment="1"/>
    <xf numFmtId="164" fontId="4" fillId="0" borderId="0" xfId="0" applyNumberFormat="1" applyFont="1" applyAlignment="1">
      <alignment horizontal="right"/>
    </xf>
    <xf numFmtId="0" fontId="2" fillId="2" borderId="0" xfId="0" applyFont="1" applyFill="1" applyAlignment="1"/>
    <xf numFmtId="0" fontId="1" fillId="2" borderId="0" xfId="0" applyFont="1" applyFill="1" applyAlignment="1"/>
    <xf numFmtId="0" fontId="5" fillId="0" borderId="0" xfId="0" applyFont="1" applyAlignment="1"/>
    <xf numFmtId="20" fontId="4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9" fillId="0" borderId="0" xfId="0" applyFont="1" applyAlignme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20" fontId="4" fillId="2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0" fontId="10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/>
    <xf numFmtId="20" fontId="2" fillId="2" borderId="0" xfId="0" applyNumberFormat="1" applyFont="1" applyFill="1" applyAlignment="1"/>
    <xf numFmtId="0" fontId="2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/>
    <xf numFmtId="0" fontId="10" fillId="0" borderId="0" xfId="0" applyFont="1" applyAlignment="1"/>
    <xf numFmtId="20" fontId="2" fillId="2" borderId="0" xfId="0" applyNumberFormat="1" applyFont="1" applyFill="1" applyAlignment="1"/>
    <xf numFmtId="20" fontId="9" fillId="0" borderId="0" xfId="0" applyNumberFormat="1" applyFont="1" applyAlignment="1"/>
    <xf numFmtId="0" fontId="8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  <xf numFmtId="0" fontId="12" fillId="0" borderId="0" xfId="0" applyFont="1" applyAlignment="1"/>
    <xf numFmtId="0" fontId="4" fillId="2" borderId="0" xfId="0" applyFont="1" applyFill="1" applyAlignment="1">
      <alignment horizontal="right"/>
    </xf>
    <xf numFmtId="165" fontId="4" fillId="0" borderId="0" xfId="0" applyNumberFormat="1" applyFont="1" applyAlignment="1">
      <alignment horizontal="right"/>
    </xf>
    <xf numFmtId="0" fontId="13" fillId="0" borderId="0" xfId="0" applyFont="1" applyAlignment="1"/>
    <xf numFmtId="0" fontId="14" fillId="0" borderId="0" xfId="0" applyFont="1" applyAlignment="1"/>
    <xf numFmtId="0" fontId="1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23"/>
  <sheetViews>
    <sheetView workbookViewId="0"/>
  </sheetViews>
  <sheetFormatPr defaultColWidth="14.42578125" defaultRowHeight="15.75" customHeight="1" x14ac:dyDescent="0.2"/>
  <sheetData>
    <row r="1" spans="1:11" x14ac:dyDescent="0.25">
      <c r="A1" s="1" t="s">
        <v>0</v>
      </c>
      <c r="B1" s="2" t="s">
        <v>1</v>
      </c>
      <c r="C1" s="2"/>
      <c r="D1" s="2" t="s">
        <v>2</v>
      </c>
      <c r="E1" s="3">
        <v>0.93200000000000005</v>
      </c>
      <c r="F1" s="4"/>
      <c r="G1" s="5">
        <v>43053</v>
      </c>
      <c r="H1" s="2"/>
      <c r="I1" s="2"/>
      <c r="J1" s="2"/>
    </row>
    <row r="2" spans="1:11" ht="15.75" customHeight="1" x14ac:dyDescent="0.2">
      <c r="A2" s="6"/>
      <c r="B2" s="2"/>
      <c r="C2" s="2"/>
      <c r="D2" s="2"/>
      <c r="E2" s="2"/>
      <c r="F2" s="2"/>
      <c r="G2" s="2"/>
      <c r="H2" s="2"/>
      <c r="I2" s="2"/>
      <c r="J2" s="2"/>
    </row>
    <row r="3" spans="1:11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/>
    </row>
    <row r="4" spans="1:11" x14ac:dyDescent="0.25">
      <c r="A4" s="9">
        <v>0.75347222222222221</v>
      </c>
      <c r="B4" s="10">
        <v>0</v>
      </c>
      <c r="C4" s="10">
        <v>0</v>
      </c>
      <c r="D4" s="11">
        <v>0</v>
      </c>
      <c r="E4" s="12">
        <f t="shared" ref="E4:E10" si="0">D4*$E$1</f>
        <v>0</v>
      </c>
      <c r="F4" s="13">
        <v>9917</v>
      </c>
      <c r="G4" s="14">
        <v>15.05</v>
      </c>
      <c r="H4" s="4"/>
      <c r="I4" s="15">
        <v>3</v>
      </c>
      <c r="J4" s="2"/>
    </row>
    <row r="5" spans="1:11" x14ac:dyDescent="0.25">
      <c r="A5" s="9">
        <v>0.7944444444444444</v>
      </c>
      <c r="B5" s="10">
        <v>1</v>
      </c>
      <c r="C5" s="13" t="s">
        <v>12</v>
      </c>
      <c r="D5" s="16">
        <v>575</v>
      </c>
      <c r="E5" s="12">
        <f t="shared" si="0"/>
        <v>535.9</v>
      </c>
      <c r="F5" s="13">
        <v>10548</v>
      </c>
      <c r="G5" s="14">
        <v>15.05</v>
      </c>
      <c r="H5" s="13">
        <v>4</v>
      </c>
      <c r="I5" s="13">
        <v>4</v>
      </c>
      <c r="J5" s="2"/>
      <c r="K5" s="17"/>
    </row>
    <row r="6" spans="1:11" x14ac:dyDescent="0.25">
      <c r="A6" s="9">
        <v>0.80555555555555558</v>
      </c>
      <c r="B6" s="10">
        <v>2</v>
      </c>
      <c r="C6" s="13" t="s">
        <v>13</v>
      </c>
      <c r="D6" s="16">
        <v>650</v>
      </c>
      <c r="E6" s="12">
        <f t="shared" si="0"/>
        <v>605.80000000000007</v>
      </c>
      <c r="F6" s="13">
        <v>10908</v>
      </c>
      <c r="G6" s="14">
        <v>15.05</v>
      </c>
      <c r="H6" s="13">
        <v>5</v>
      </c>
      <c r="I6" s="13">
        <v>5</v>
      </c>
      <c r="J6" s="2"/>
    </row>
    <row r="7" spans="1:11" x14ac:dyDescent="0.25">
      <c r="A7" s="9">
        <v>0.81736111111111109</v>
      </c>
      <c r="B7" s="10">
        <v>3</v>
      </c>
      <c r="C7" s="13" t="s">
        <v>14</v>
      </c>
      <c r="D7" s="16">
        <v>725</v>
      </c>
      <c r="E7" s="12">
        <f t="shared" si="0"/>
        <v>675.7</v>
      </c>
      <c r="F7" s="18">
        <v>11419</v>
      </c>
      <c r="G7" s="14">
        <v>15.05</v>
      </c>
      <c r="H7" s="13">
        <v>6</v>
      </c>
      <c r="I7" s="13">
        <v>6</v>
      </c>
      <c r="J7" s="2"/>
    </row>
    <row r="8" spans="1:11" x14ac:dyDescent="0.25">
      <c r="A8" s="9">
        <v>0.82638888888888884</v>
      </c>
      <c r="B8" s="10">
        <v>4</v>
      </c>
      <c r="C8" s="13" t="s">
        <v>15</v>
      </c>
      <c r="D8" s="16">
        <v>700</v>
      </c>
      <c r="E8" s="12">
        <f t="shared" si="0"/>
        <v>652.40000000000009</v>
      </c>
      <c r="F8" s="13">
        <v>11875</v>
      </c>
      <c r="G8" s="14">
        <v>15.05</v>
      </c>
      <c r="H8" s="13">
        <v>7</v>
      </c>
      <c r="I8" s="13">
        <v>7</v>
      </c>
      <c r="J8" s="12"/>
    </row>
    <row r="9" spans="1:11" x14ac:dyDescent="0.25">
      <c r="A9" s="9">
        <v>0.83263888888888893</v>
      </c>
      <c r="B9" s="10">
        <v>5</v>
      </c>
      <c r="C9" s="13" t="s">
        <v>16</v>
      </c>
      <c r="D9" s="16">
        <v>685</v>
      </c>
      <c r="E9" s="12">
        <f t="shared" si="0"/>
        <v>638.42000000000007</v>
      </c>
      <c r="F9" s="13">
        <v>11888</v>
      </c>
      <c r="G9" s="14">
        <v>15.05</v>
      </c>
      <c r="H9" s="13">
        <v>8</v>
      </c>
      <c r="I9" s="13">
        <v>8</v>
      </c>
      <c r="J9" s="12"/>
    </row>
    <row r="10" spans="1:11" x14ac:dyDescent="0.25">
      <c r="A10" s="9"/>
      <c r="B10" s="10">
        <v>6</v>
      </c>
      <c r="C10" s="13" t="s">
        <v>17</v>
      </c>
      <c r="D10" s="16">
        <v>670</v>
      </c>
      <c r="E10" s="12">
        <f t="shared" si="0"/>
        <v>624.44000000000005</v>
      </c>
      <c r="F10" s="13">
        <v>11895</v>
      </c>
      <c r="G10" s="14">
        <v>15.05</v>
      </c>
      <c r="H10" s="17">
        <v>9</v>
      </c>
      <c r="J10" s="19" t="s">
        <v>18</v>
      </c>
    </row>
    <row r="11" spans="1:11" x14ac:dyDescent="0.25">
      <c r="A11" s="20"/>
      <c r="B11" s="10">
        <v>7</v>
      </c>
      <c r="C11" s="10"/>
      <c r="D11" s="16"/>
      <c r="E11" s="12"/>
      <c r="F11" s="10"/>
      <c r="G11" s="21"/>
      <c r="H11" s="10"/>
      <c r="I11" s="10"/>
      <c r="J11" s="12"/>
    </row>
    <row r="12" spans="1:11" x14ac:dyDescent="0.25">
      <c r="A12" s="20"/>
      <c r="B12" s="13">
        <v>8</v>
      </c>
      <c r="C12" s="10"/>
      <c r="D12" s="11"/>
      <c r="E12" s="12"/>
      <c r="F12" s="22"/>
      <c r="G12" s="14"/>
      <c r="H12" s="10"/>
      <c r="I12" s="10"/>
      <c r="J12" s="23"/>
    </row>
    <row r="13" spans="1:11" x14ac:dyDescent="0.25">
      <c r="A13" s="20"/>
      <c r="B13" s="10">
        <v>9</v>
      </c>
      <c r="C13" s="10"/>
      <c r="D13" s="11"/>
      <c r="E13" s="12"/>
      <c r="F13" s="22"/>
      <c r="G13" s="14"/>
      <c r="H13" s="10"/>
      <c r="I13" s="10"/>
      <c r="J13" s="23"/>
    </row>
    <row r="14" spans="1:11" x14ac:dyDescent="0.25">
      <c r="A14" s="20"/>
      <c r="B14" s="13">
        <v>10</v>
      </c>
      <c r="C14" s="10"/>
      <c r="D14" s="11"/>
      <c r="E14" s="12"/>
      <c r="F14" s="22"/>
      <c r="G14" s="14"/>
      <c r="H14" s="10"/>
      <c r="I14" s="10"/>
      <c r="J14" s="23"/>
    </row>
    <row r="15" spans="1:11" x14ac:dyDescent="0.25">
      <c r="A15" s="20"/>
      <c r="B15" s="10">
        <v>11</v>
      </c>
      <c r="C15" s="10"/>
      <c r="D15" s="11"/>
      <c r="E15" s="12"/>
      <c r="F15" s="22" t="s">
        <v>19</v>
      </c>
      <c r="G15" s="14" t="s">
        <v>20</v>
      </c>
      <c r="H15" s="10"/>
      <c r="I15" s="10"/>
      <c r="J15" s="24"/>
    </row>
    <row r="16" spans="1:11" x14ac:dyDescent="0.25">
      <c r="A16" s="25">
        <v>0.84097222222222223</v>
      </c>
      <c r="B16" s="10"/>
      <c r="C16" s="10"/>
      <c r="E16" s="14" t="s">
        <v>21</v>
      </c>
      <c r="F16" s="22" t="s">
        <v>22</v>
      </c>
      <c r="H16" s="10"/>
      <c r="I16" s="13">
        <v>9</v>
      </c>
      <c r="J16" s="2"/>
    </row>
    <row r="17" spans="1:10" x14ac:dyDescent="0.25">
      <c r="A17" s="25">
        <v>0.84513888888888888</v>
      </c>
      <c r="B17" s="2"/>
      <c r="C17" s="10"/>
      <c r="D17" s="11"/>
      <c r="E17" s="12"/>
      <c r="F17" s="17" t="s">
        <v>23</v>
      </c>
      <c r="G17" s="21"/>
      <c r="H17" s="10"/>
      <c r="I17" s="13">
        <v>10</v>
      </c>
      <c r="J17" s="2"/>
    </row>
    <row r="18" spans="1:10" x14ac:dyDescent="0.25">
      <c r="A18" s="20"/>
      <c r="B18" s="2"/>
      <c r="C18" s="2" t="s">
        <v>24</v>
      </c>
      <c r="D18" s="26">
        <f>(2.5+(-F4*0.001+F10*0.001))/2.5 -1</f>
        <v>0.7911999999999999</v>
      </c>
      <c r="E18" s="2"/>
      <c r="F18" s="2"/>
      <c r="G18" s="2"/>
      <c r="H18" s="2"/>
      <c r="I18" s="2"/>
      <c r="J18" s="2"/>
    </row>
    <row r="19" spans="1:10" ht="12.7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2.7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2.7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2.7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2.7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20"/>
  <sheetViews>
    <sheetView workbookViewId="0"/>
  </sheetViews>
  <sheetFormatPr defaultColWidth="14.42578125" defaultRowHeight="15.75" customHeight="1" x14ac:dyDescent="0.2"/>
  <sheetData>
    <row r="1" spans="1:9" x14ac:dyDescent="0.25">
      <c r="A1" s="1" t="s">
        <v>25</v>
      </c>
      <c r="B1" s="2" t="s">
        <v>1</v>
      </c>
      <c r="C1" s="2"/>
      <c r="D1" s="2" t="s">
        <v>2</v>
      </c>
      <c r="E1" s="3">
        <v>0.997</v>
      </c>
      <c r="F1" s="4"/>
      <c r="G1" s="5">
        <v>43053</v>
      </c>
      <c r="H1" s="2"/>
      <c r="I1" s="2"/>
    </row>
    <row r="2" spans="1:9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9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9" x14ac:dyDescent="0.25">
      <c r="A4" s="9">
        <v>0.86875000000000002</v>
      </c>
      <c r="B4" s="10">
        <v>0</v>
      </c>
      <c r="C4" s="10">
        <v>0</v>
      </c>
      <c r="D4" s="11">
        <v>0</v>
      </c>
      <c r="E4" s="12">
        <f t="shared" ref="E4:E9" si="0">D4*$E$1</f>
        <v>0</v>
      </c>
      <c r="F4" s="13">
        <v>9930</v>
      </c>
      <c r="G4" s="14">
        <v>15.25</v>
      </c>
      <c r="H4" s="4"/>
      <c r="I4" s="15">
        <v>11</v>
      </c>
    </row>
    <row r="5" spans="1:9" x14ac:dyDescent="0.25">
      <c r="A5" s="9">
        <v>0.90486111111111112</v>
      </c>
      <c r="B5" s="10">
        <v>1</v>
      </c>
      <c r="C5" s="13" t="s">
        <v>26</v>
      </c>
      <c r="D5" s="16">
        <v>575</v>
      </c>
      <c r="E5" s="12">
        <f t="shared" si="0"/>
        <v>573.27499999999998</v>
      </c>
      <c r="F5" s="13">
        <v>10678</v>
      </c>
      <c r="G5" s="14">
        <v>15.25</v>
      </c>
      <c r="H5" s="13">
        <v>12</v>
      </c>
      <c r="I5" s="13">
        <v>12</v>
      </c>
    </row>
    <row r="6" spans="1:9" x14ac:dyDescent="0.25">
      <c r="A6" s="9">
        <v>0.9145833333333333</v>
      </c>
      <c r="B6" s="10">
        <v>2</v>
      </c>
      <c r="C6" s="13" t="s">
        <v>27</v>
      </c>
      <c r="D6" s="16">
        <v>650</v>
      </c>
      <c r="E6" s="12">
        <f t="shared" si="0"/>
        <v>648.04999999999995</v>
      </c>
      <c r="F6" s="13">
        <v>11105</v>
      </c>
      <c r="G6" s="14">
        <v>15.25</v>
      </c>
      <c r="H6" s="13">
        <v>13</v>
      </c>
      <c r="I6" s="13">
        <v>13</v>
      </c>
    </row>
    <row r="7" spans="1:9" x14ac:dyDescent="0.25">
      <c r="A7" s="9">
        <v>0.92777777777777781</v>
      </c>
      <c r="B7" s="10">
        <v>3</v>
      </c>
      <c r="C7" s="13" t="s">
        <v>28</v>
      </c>
      <c r="D7" s="16">
        <v>635</v>
      </c>
      <c r="E7" s="12">
        <f t="shared" si="0"/>
        <v>633.09500000000003</v>
      </c>
      <c r="F7" s="18">
        <v>11829</v>
      </c>
      <c r="G7" s="14">
        <v>15.25</v>
      </c>
      <c r="H7" s="13">
        <v>14</v>
      </c>
      <c r="I7" s="13">
        <v>14</v>
      </c>
    </row>
    <row r="8" spans="1:9" x14ac:dyDescent="0.25">
      <c r="A8" s="9">
        <v>0.93333333333333335</v>
      </c>
      <c r="B8" s="10">
        <v>4</v>
      </c>
      <c r="C8" s="13" t="s">
        <v>29</v>
      </c>
      <c r="D8" s="16">
        <v>620</v>
      </c>
      <c r="E8" s="12">
        <f t="shared" si="0"/>
        <v>618.14</v>
      </c>
      <c r="F8" s="18">
        <v>11849</v>
      </c>
      <c r="G8" s="14">
        <v>15.25</v>
      </c>
      <c r="H8" s="13">
        <v>15</v>
      </c>
      <c r="I8" s="13">
        <v>15</v>
      </c>
    </row>
    <row r="9" spans="1:9" x14ac:dyDescent="0.25">
      <c r="A9" s="20"/>
      <c r="B9" s="10">
        <v>5</v>
      </c>
      <c r="C9" s="13" t="s">
        <v>30</v>
      </c>
      <c r="D9" s="16">
        <v>605</v>
      </c>
      <c r="E9" s="12">
        <f t="shared" si="0"/>
        <v>603.18499999999995</v>
      </c>
      <c r="F9" s="10"/>
      <c r="G9" s="14">
        <v>15.25</v>
      </c>
      <c r="H9" s="13">
        <v>16</v>
      </c>
      <c r="I9" s="19" t="s">
        <v>19</v>
      </c>
    </row>
    <row r="10" spans="1:9" x14ac:dyDescent="0.25">
      <c r="A10" s="20"/>
      <c r="B10" s="10">
        <v>6</v>
      </c>
      <c r="C10" s="10"/>
      <c r="D10" s="16"/>
      <c r="E10" s="12"/>
      <c r="F10" s="10"/>
      <c r="G10" s="21"/>
      <c r="H10" s="10"/>
      <c r="I10" s="10"/>
    </row>
    <row r="11" spans="1:9" x14ac:dyDescent="0.25">
      <c r="A11" s="20"/>
      <c r="B11" s="10">
        <v>7</v>
      </c>
      <c r="C11" s="10"/>
      <c r="D11" s="16"/>
      <c r="E11" s="12"/>
      <c r="F11" s="10"/>
      <c r="G11" s="21"/>
      <c r="H11" s="10"/>
      <c r="I11" s="10"/>
    </row>
    <row r="12" spans="1:9" x14ac:dyDescent="0.25">
      <c r="A12" s="20"/>
      <c r="B12" s="10">
        <v>8</v>
      </c>
      <c r="C12" s="10"/>
      <c r="D12" s="11"/>
      <c r="E12" s="12"/>
      <c r="F12" s="27"/>
      <c r="G12" s="21"/>
      <c r="H12" s="10"/>
      <c r="I12" s="10"/>
    </row>
    <row r="13" spans="1:9" x14ac:dyDescent="0.25">
      <c r="A13" s="20"/>
      <c r="B13" s="10">
        <v>9</v>
      </c>
      <c r="C13" s="10"/>
      <c r="D13" s="11"/>
      <c r="E13" s="12"/>
      <c r="F13" s="27"/>
      <c r="G13" s="21"/>
      <c r="H13" s="10"/>
      <c r="I13" s="10"/>
    </row>
    <row r="14" spans="1:9" x14ac:dyDescent="0.25">
      <c r="A14" s="20"/>
      <c r="B14" s="10">
        <v>10</v>
      </c>
      <c r="C14" s="10"/>
      <c r="D14" s="11"/>
      <c r="E14" s="12"/>
      <c r="F14" s="27"/>
      <c r="G14" s="21"/>
      <c r="H14" s="10"/>
      <c r="I14" s="10"/>
    </row>
    <row r="15" spans="1:9" x14ac:dyDescent="0.25">
      <c r="A15" s="20"/>
      <c r="B15" s="10">
        <v>11</v>
      </c>
      <c r="C15" s="10"/>
      <c r="D15" s="11"/>
      <c r="E15" s="12"/>
      <c r="F15" s="22" t="s">
        <v>19</v>
      </c>
      <c r="G15" s="21"/>
      <c r="H15" s="10"/>
      <c r="I15" s="10"/>
    </row>
    <row r="16" spans="1:9" x14ac:dyDescent="0.25">
      <c r="A16" s="25">
        <v>0.93888888888888888</v>
      </c>
      <c r="B16" s="10"/>
      <c r="C16" s="10"/>
      <c r="D16" s="11"/>
      <c r="E16" s="14" t="s">
        <v>31</v>
      </c>
      <c r="F16" s="28" t="s">
        <v>23</v>
      </c>
      <c r="G16" s="21"/>
      <c r="H16" s="10"/>
      <c r="I16" s="13">
        <v>16</v>
      </c>
    </row>
    <row r="17" spans="1:9" x14ac:dyDescent="0.25">
      <c r="A17" s="25">
        <v>0.94305555555555554</v>
      </c>
      <c r="B17" s="2"/>
      <c r="C17" s="10"/>
      <c r="D17" s="11"/>
      <c r="E17" s="12"/>
      <c r="F17" s="29" t="s">
        <v>22</v>
      </c>
      <c r="G17" s="21"/>
      <c r="H17" s="10"/>
      <c r="I17" s="13">
        <v>17</v>
      </c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(2.5+(-F4*0.001+F8*0.001))/2.5 -1</f>
        <v>0.76760000000000028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32</v>
      </c>
      <c r="B1" s="2" t="s">
        <v>1</v>
      </c>
      <c r="C1" s="2"/>
      <c r="D1" s="2" t="s">
        <v>2</v>
      </c>
      <c r="E1" s="3">
        <v>0.91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4.3749999999999997E-2</v>
      </c>
      <c r="B4" s="10">
        <v>0</v>
      </c>
      <c r="C4" s="10">
        <v>0</v>
      </c>
      <c r="D4" s="11">
        <v>0</v>
      </c>
      <c r="E4" s="12">
        <f t="shared" ref="E4:E9" si="0">D4*$E$1</f>
        <v>0</v>
      </c>
      <c r="F4" s="13">
        <v>9939</v>
      </c>
      <c r="G4" s="14">
        <v>15.25</v>
      </c>
      <c r="H4" s="4"/>
      <c r="I4" s="15">
        <v>28</v>
      </c>
      <c r="K4" s="17" t="s">
        <v>33</v>
      </c>
      <c r="L4" s="31">
        <v>0.9604166666666667</v>
      </c>
    </row>
    <row r="5" spans="1:13" x14ac:dyDescent="0.25">
      <c r="A5" s="9"/>
      <c r="B5" s="10">
        <v>1</v>
      </c>
      <c r="C5" s="13" t="s">
        <v>34</v>
      </c>
      <c r="D5" s="16">
        <v>575</v>
      </c>
      <c r="E5" s="12">
        <f t="shared" si="0"/>
        <v>523.25</v>
      </c>
      <c r="F5" s="13">
        <v>10513</v>
      </c>
      <c r="G5" s="32">
        <f t="shared" ref="G5:G9" si="1">-(F5-F4)/2/1000+G4</f>
        <v>14.962999999999999</v>
      </c>
      <c r="H5" s="13">
        <v>29</v>
      </c>
      <c r="I5" s="13">
        <v>29</v>
      </c>
      <c r="K5" s="17" t="s">
        <v>35</v>
      </c>
      <c r="L5" s="31">
        <v>0.96666666666666667</v>
      </c>
    </row>
    <row r="6" spans="1:13" x14ac:dyDescent="0.25">
      <c r="A6" s="9"/>
      <c r="B6" s="10">
        <v>2</v>
      </c>
      <c r="C6" s="13" t="s">
        <v>36</v>
      </c>
      <c r="D6" s="16">
        <v>650</v>
      </c>
      <c r="E6" s="12">
        <f t="shared" si="0"/>
        <v>591.5</v>
      </c>
      <c r="F6" s="13">
        <v>10876</v>
      </c>
      <c r="G6" s="32">
        <f t="shared" si="1"/>
        <v>14.781499999999999</v>
      </c>
      <c r="H6" s="13">
        <v>30</v>
      </c>
      <c r="I6" s="15">
        <v>30</v>
      </c>
    </row>
    <row r="7" spans="1:13" x14ac:dyDescent="0.25">
      <c r="A7" s="9">
        <v>7.6388888888888895E-2</v>
      </c>
      <c r="B7" s="10">
        <v>3</v>
      </c>
      <c r="C7" s="13" t="s">
        <v>37</v>
      </c>
      <c r="D7" s="16">
        <v>725</v>
      </c>
      <c r="E7" s="12">
        <f t="shared" si="0"/>
        <v>659.75</v>
      </c>
      <c r="F7" s="18">
        <v>11371</v>
      </c>
      <c r="G7" s="32">
        <f t="shared" si="1"/>
        <v>14.533999999999999</v>
      </c>
      <c r="H7" s="13">
        <v>31</v>
      </c>
      <c r="I7" s="13">
        <v>31</v>
      </c>
      <c r="M7" s="17"/>
    </row>
    <row r="8" spans="1:13" x14ac:dyDescent="0.25">
      <c r="A8" s="9">
        <v>8.6805555555555552E-2</v>
      </c>
      <c r="B8" s="10">
        <v>4</v>
      </c>
      <c r="C8" s="13" t="s">
        <v>38</v>
      </c>
      <c r="D8" s="16">
        <v>700</v>
      </c>
      <c r="E8" s="12">
        <f t="shared" si="0"/>
        <v>637</v>
      </c>
      <c r="F8" s="18">
        <v>11885</v>
      </c>
      <c r="G8" s="32">
        <f t="shared" si="1"/>
        <v>14.276999999999999</v>
      </c>
      <c r="H8" s="13">
        <v>32</v>
      </c>
      <c r="I8" s="15">
        <v>32</v>
      </c>
    </row>
    <row r="9" spans="1:13" x14ac:dyDescent="0.25">
      <c r="A9" s="9">
        <v>9.7222222222222224E-2</v>
      </c>
      <c r="B9" s="10">
        <v>5</v>
      </c>
      <c r="C9" s="13" t="s">
        <v>39</v>
      </c>
      <c r="D9" s="16">
        <v>675</v>
      </c>
      <c r="E9" s="12">
        <f t="shared" si="0"/>
        <v>614.25</v>
      </c>
      <c r="F9" s="13">
        <v>11900</v>
      </c>
      <c r="G9" s="32">
        <f t="shared" si="1"/>
        <v>14.269499999999999</v>
      </c>
      <c r="H9" s="13">
        <v>33</v>
      </c>
      <c r="I9" s="13">
        <v>33</v>
      </c>
      <c r="J9" s="17" t="s">
        <v>40</v>
      </c>
    </row>
    <row r="10" spans="1:13" x14ac:dyDescent="0.25">
      <c r="A10" s="9">
        <v>0.10902777777777778</v>
      </c>
      <c r="B10" s="10">
        <v>6</v>
      </c>
      <c r="C10" s="13"/>
      <c r="D10" s="16"/>
      <c r="E10" s="12"/>
      <c r="F10" s="13"/>
      <c r="G10" s="32"/>
      <c r="H10" s="13">
        <v>34</v>
      </c>
      <c r="I10" s="15">
        <v>34</v>
      </c>
      <c r="K10" s="19" t="s">
        <v>41</v>
      </c>
    </row>
    <row r="11" spans="1:13" x14ac:dyDescent="0.25">
      <c r="A11" s="9"/>
      <c r="B11" s="10"/>
      <c r="C11" s="13"/>
      <c r="D11" s="16"/>
      <c r="E11" s="12"/>
      <c r="F11" s="10"/>
      <c r="G11" s="14"/>
      <c r="H11" s="13"/>
      <c r="I11" s="13"/>
    </row>
    <row r="12" spans="1:13" x14ac:dyDescent="0.25">
      <c r="A12" s="20"/>
      <c r="B12" s="10"/>
      <c r="C12" s="10"/>
      <c r="D12" s="11"/>
      <c r="E12" s="12"/>
      <c r="F12" s="27"/>
      <c r="G12" s="21"/>
      <c r="H12" s="10"/>
      <c r="I12" s="10"/>
      <c r="K12" s="19"/>
    </row>
    <row r="13" spans="1:13" x14ac:dyDescent="0.25">
      <c r="A13" s="33" t="s">
        <v>42</v>
      </c>
      <c r="B13" s="14" t="s">
        <v>43</v>
      </c>
      <c r="C13" s="13" t="s">
        <v>44</v>
      </c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21"/>
      <c r="H16" s="10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21"/>
      <c r="H17" s="10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0.78440000000000021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20"/>
  <sheetViews>
    <sheetView topLeftCell="A4" workbookViewId="0"/>
  </sheetViews>
  <sheetFormatPr defaultColWidth="14.42578125" defaultRowHeight="15.75" customHeight="1" x14ac:dyDescent="0.2"/>
  <sheetData>
    <row r="1" spans="1:13" x14ac:dyDescent="0.25">
      <c r="A1" s="1" t="s">
        <v>46</v>
      </c>
      <c r="B1" s="2" t="s">
        <v>1</v>
      </c>
      <c r="C1" s="2"/>
      <c r="D1" s="2" t="s">
        <v>2</v>
      </c>
      <c r="E1" s="3">
        <v>0.94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0.13263888888888889</v>
      </c>
      <c r="B4" s="10">
        <v>0</v>
      </c>
      <c r="C4" s="10">
        <v>0</v>
      </c>
      <c r="D4" s="11">
        <v>0</v>
      </c>
      <c r="E4" s="12">
        <f t="shared" ref="E4:E11" si="0">D4*$E$1</f>
        <v>0</v>
      </c>
      <c r="F4" s="13">
        <v>9932</v>
      </c>
      <c r="G4" s="14">
        <v>15.25</v>
      </c>
      <c r="H4" s="4"/>
      <c r="I4" s="15">
        <v>35</v>
      </c>
      <c r="K4" s="17" t="s">
        <v>33</v>
      </c>
      <c r="L4" s="31">
        <v>0.9604166666666667</v>
      </c>
    </row>
    <row r="5" spans="1:13" x14ac:dyDescent="0.25">
      <c r="A5" s="9">
        <v>0.1388888888888889</v>
      </c>
      <c r="B5" s="10">
        <v>1</v>
      </c>
      <c r="C5" s="13" t="s">
        <v>47</v>
      </c>
      <c r="D5" s="16">
        <v>575</v>
      </c>
      <c r="E5" s="12">
        <f t="shared" si="0"/>
        <v>540.5</v>
      </c>
      <c r="F5" s="13">
        <v>10657</v>
      </c>
      <c r="G5" s="32">
        <f t="shared" ref="G5:G11" si="1">-(F5-F4)/2/1000+G4</f>
        <v>14.887499999999999</v>
      </c>
      <c r="H5" s="13">
        <v>36</v>
      </c>
      <c r="I5" s="13">
        <v>36</v>
      </c>
      <c r="K5" s="17" t="s">
        <v>35</v>
      </c>
      <c r="L5" s="31">
        <v>0.96666666666666667</v>
      </c>
    </row>
    <row r="6" spans="1:13" x14ac:dyDescent="0.25">
      <c r="A6" s="9">
        <v>0.15208333333333332</v>
      </c>
      <c r="B6" s="10">
        <v>2</v>
      </c>
      <c r="C6" s="13" t="s">
        <v>48</v>
      </c>
      <c r="D6" s="16">
        <v>650</v>
      </c>
      <c r="E6" s="12">
        <f t="shared" si="0"/>
        <v>611</v>
      </c>
      <c r="F6" s="13">
        <v>11078</v>
      </c>
      <c r="G6" s="32">
        <f t="shared" si="1"/>
        <v>14.677</v>
      </c>
      <c r="H6" s="15">
        <v>37</v>
      </c>
      <c r="I6" s="15">
        <v>37</v>
      </c>
    </row>
    <row r="7" spans="1:13" x14ac:dyDescent="0.25">
      <c r="A7" s="9">
        <v>0.16180555555555556</v>
      </c>
      <c r="B7" s="10">
        <v>3</v>
      </c>
      <c r="C7" s="13" t="s">
        <v>49</v>
      </c>
      <c r="D7" s="16">
        <v>700</v>
      </c>
      <c r="E7" s="12">
        <f t="shared" si="0"/>
        <v>658</v>
      </c>
      <c r="F7" s="18">
        <v>11793</v>
      </c>
      <c r="G7" s="32">
        <f t="shared" si="1"/>
        <v>14.3195</v>
      </c>
      <c r="H7" s="13">
        <v>38</v>
      </c>
      <c r="I7" s="13">
        <v>38</v>
      </c>
      <c r="J7" s="17" t="s">
        <v>50</v>
      </c>
      <c r="K7" s="34" t="s">
        <v>51</v>
      </c>
      <c r="M7" s="17"/>
    </row>
    <row r="8" spans="1:13" x14ac:dyDescent="0.25">
      <c r="A8" s="9">
        <v>0.17430555555555555</v>
      </c>
      <c r="B8" s="10">
        <v>4</v>
      </c>
      <c r="C8" s="13" t="s">
        <v>52</v>
      </c>
      <c r="D8" s="16">
        <v>675</v>
      </c>
      <c r="E8" s="12">
        <f t="shared" si="0"/>
        <v>634.5</v>
      </c>
      <c r="F8" s="18">
        <v>11855</v>
      </c>
      <c r="G8" s="32">
        <f t="shared" si="1"/>
        <v>14.288499999999999</v>
      </c>
      <c r="H8" s="15">
        <v>39</v>
      </c>
      <c r="I8" s="15">
        <v>39</v>
      </c>
      <c r="K8" s="34" t="s">
        <v>53</v>
      </c>
    </row>
    <row r="9" spans="1:13" x14ac:dyDescent="0.25">
      <c r="A9" s="9">
        <v>0.18124999999999999</v>
      </c>
      <c r="B9" s="10">
        <v>5</v>
      </c>
      <c r="C9" s="13" t="s">
        <v>54</v>
      </c>
      <c r="D9" s="16">
        <v>650</v>
      </c>
      <c r="E9" s="12">
        <f t="shared" si="0"/>
        <v>611</v>
      </c>
      <c r="F9" s="13">
        <v>11890</v>
      </c>
      <c r="G9" s="32">
        <f t="shared" si="1"/>
        <v>14.270999999999999</v>
      </c>
      <c r="H9" s="13">
        <v>40</v>
      </c>
      <c r="I9" s="13">
        <v>40</v>
      </c>
      <c r="J9" s="17" t="s">
        <v>40</v>
      </c>
      <c r="K9" s="34" t="s">
        <v>55</v>
      </c>
    </row>
    <row r="10" spans="1:13" x14ac:dyDescent="0.25">
      <c r="A10" s="9">
        <v>0.18680555555555556</v>
      </c>
      <c r="B10" s="10">
        <v>6</v>
      </c>
      <c r="C10" s="13" t="s">
        <v>56</v>
      </c>
      <c r="D10" s="16">
        <v>625</v>
      </c>
      <c r="E10" s="12">
        <f t="shared" si="0"/>
        <v>587.5</v>
      </c>
      <c r="F10" s="13">
        <v>11911</v>
      </c>
      <c r="G10" s="32">
        <f t="shared" si="1"/>
        <v>14.260499999999999</v>
      </c>
      <c r="H10" s="15">
        <v>41</v>
      </c>
      <c r="I10" s="15">
        <v>41</v>
      </c>
      <c r="K10" s="34" t="s">
        <v>55</v>
      </c>
    </row>
    <row r="11" spans="1:13" x14ac:dyDescent="0.25">
      <c r="B11" s="13">
        <v>7</v>
      </c>
      <c r="C11" s="13" t="s">
        <v>57</v>
      </c>
      <c r="D11" s="16">
        <v>600</v>
      </c>
      <c r="E11" s="12">
        <f t="shared" si="0"/>
        <v>564</v>
      </c>
      <c r="F11" s="13">
        <v>11925</v>
      </c>
      <c r="G11" s="32">
        <f t="shared" si="1"/>
        <v>14.253499999999999</v>
      </c>
      <c r="H11" s="13">
        <v>42</v>
      </c>
      <c r="I11" s="13">
        <v>42</v>
      </c>
    </row>
    <row r="12" spans="1:13" x14ac:dyDescent="0.25">
      <c r="A12" s="9">
        <v>0.21180555555555555</v>
      </c>
      <c r="B12" s="10"/>
      <c r="C12" s="10"/>
      <c r="D12" s="11"/>
      <c r="E12" s="12"/>
      <c r="F12" s="27"/>
      <c r="G12" s="21"/>
      <c r="H12" s="3">
        <v>43</v>
      </c>
      <c r="I12" s="3">
        <v>43</v>
      </c>
      <c r="K12" s="19" t="s">
        <v>41</v>
      </c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21"/>
      <c r="H16" s="10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21"/>
      <c r="H17" s="10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0.78320000000000012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M20"/>
  <sheetViews>
    <sheetView topLeftCell="A4" workbookViewId="0"/>
  </sheetViews>
  <sheetFormatPr defaultColWidth="14.42578125" defaultRowHeight="15.75" customHeight="1" x14ac:dyDescent="0.2"/>
  <sheetData>
    <row r="1" spans="1:13" x14ac:dyDescent="0.25">
      <c r="A1" s="1" t="s">
        <v>58</v>
      </c>
      <c r="B1" s="2" t="s">
        <v>1</v>
      </c>
      <c r="C1" s="2"/>
      <c r="D1" s="2" t="s">
        <v>2</v>
      </c>
      <c r="E1" s="3">
        <v>0.91300000000000003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0.22222222222222221</v>
      </c>
      <c r="B4" s="10">
        <v>0</v>
      </c>
      <c r="C4" s="10">
        <v>0</v>
      </c>
      <c r="D4" s="11">
        <v>0</v>
      </c>
      <c r="E4" s="12">
        <f t="shared" ref="E4:E11" si="0">D4*$E$1</f>
        <v>0</v>
      </c>
      <c r="F4" s="13">
        <v>9924</v>
      </c>
      <c r="G4" s="14">
        <v>15.25</v>
      </c>
      <c r="H4" s="4"/>
      <c r="I4" s="15">
        <v>44</v>
      </c>
      <c r="K4" s="17" t="s">
        <v>33</v>
      </c>
      <c r="L4" s="31">
        <v>0.9604166666666667</v>
      </c>
    </row>
    <row r="5" spans="1:13" x14ac:dyDescent="0.25">
      <c r="A5" s="9">
        <v>0.22916666666666666</v>
      </c>
      <c r="B5" s="10">
        <v>1</v>
      </c>
      <c r="C5" s="13" t="s">
        <v>59</v>
      </c>
      <c r="D5" s="16">
        <v>575</v>
      </c>
      <c r="E5" s="12">
        <f t="shared" si="0"/>
        <v>524.97500000000002</v>
      </c>
      <c r="F5" s="13">
        <v>10564</v>
      </c>
      <c r="G5" s="32">
        <f t="shared" ref="G5:G11" si="1">-(F5-F4)/2/1000+G4</f>
        <v>14.93</v>
      </c>
      <c r="H5" s="13">
        <v>45</v>
      </c>
      <c r="I5" s="13">
        <v>45</v>
      </c>
      <c r="J5" s="17"/>
      <c r="K5" s="17" t="s">
        <v>35</v>
      </c>
      <c r="L5" s="31">
        <v>0.96666666666666667</v>
      </c>
    </row>
    <row r="6" spans="1:13" x14ac:dyDescent="0.25">
      <c r="A6" s="9">
        <v>0.24027777777777778</v>
      </c>
      <c r="B6" s="10">
        <v>2</v>
      </c>
      <c r="C6" s="13" t="s">
        <v>60</v>
      </c>
      <c r="D6" s="16">
        <v>650</v>
      </c>
      <c r="E6" s="12">
        <f t="shared" si="0"/>
        <v>593.45000000000005</v>
      </c>
      <c r="F6" s="13">
        <v>10948</v>
      </c>
      <c r="G6" s="32">
        <f t="shared" si="1"/>
        <v>14.738</v>
      </c>
      <c r="H6" s="15">
        <v>46</v>
      </c>
      <c r="I6" s="15">
        <v>46</v>
      </c>
      <c r="J6" s="17"/>
    </row>
    <row r="7" spans="1:13" x14ac:dyDescent="0.25">
      <c r="A7" s="9">
        <v>0.25</v>
      </c>
      <c r="B7" s="10">
        <v>3</v>
      </c>
      <c r="C7" s="13" t="s">
        <v>61</v>
      </c>
      <c r="D7" s="16">
        <v>725</v>
      </c>
      <c r="E7" s="12">
        <f t="shared" si="0"/>
        <v>661.92500000000007</v>
      </c>
      <c r="F7" s="18">
        <v>11483</v>
      </c>
      <c r="G7" s="32">
        <f t="shared" si="1"/>
        <v>14.470499999999999</v>
      </c>
      <c r="H7" s="13">
        <v>47</v>
      </c>
      <c r="I7" s="13">
        <v>47</v>
      </c>
      <c r="J7" s="17"/>
      <c r="K7" s="34"/>
      <c r="M7" s="17"/>
    </row>
    <row r="8" spans="1:13" x14ac:dyDescent="0.25">
      <c r="A8" s="9">
        <v>0.26180555555555557</v>
      </c>
      <c r="B8" s="10">
        <v>4</v>
      </c>
      <c r="C8" s="13" t="s">
        <v>62</v>
      </c>
      <c r="D8" s="16">
        <v>700</v>
      </c>
      <c r="E8" s="12">
        <f t="shared" si="0"/>
        <v>639.1</v>
      </c>
      <c r="F8" s="18">
        <v>11850</v>
      </c>
      <c r="G8" s="32">
        <f t="shared" si="1"/>
        <v>14.286999999999999</v>
      </c>
      <c r="H8" s="15">
        <v>48</v>
      </c>
      <c r="I8" s="15">
        <v>48</v>
      </c>
      <c r="J8" s="17" t="s">
        <v>63</v>
      </c>
      <c r="K8" s="17" t="s">
        <v>64</v>
      </c>
    </row>
    <row r="9" spans="1:13" x14ac:dyDescent="0.25">
      <c r="A9" s="9">
        <v>0.27083333333333331</v>
      </c>
      <c r="B9" s="10">
        <v>5</v>
      </c>
      <c r="C9" s="13" t="s">
        <v>65</v>
      </c>
      <c r="D9" s="16">
        <v>675</v>
      </c>
      <c r="E9" s="12">
        <f t="shared" si="0"/>
        <v>616.27499999999998</v>
      </c>
      <c r="F9" s="13">
        <v>11873</v>
      </c>
      <c r="G9" s="32">
        <f t="shared" si="1"/>
        <v>14.275499999999999</v>
      </c>
      <c r="H9" s="13">
        <v>49</v>
      </c>
      <c r="I9" s="13">
        <v>49</v>
      </c>
      <c r="K9" s="17" t="s">
        <v>64</v>
      </c>
    </row>
    <row r="10" spans="1:13" x14ac:dyDescent="0.25">
      <c r="A10" s="9">
        <v>0.27847222222222223</v>
      </c>
      <c r="B10" s="10">
        <v>6</v>
      </c>
      <c r="C10" s="13" t="s">
        <v>66</v>
      </c>
      <c r="D10" s="16">
        <v>650</v>
      </c>
      <c r="E10" s="12">
        <f t="shared" si="0"/>
        <v>593.45000000000005</v>
      </c>
      <c r="F10" s="13">
        <v>11890</v>
      </c>
      <c r="G10" s="32">
        <f t="shared" si="1"/>
        <v>14.266999999999999</v>
      </c>
      <c r="H10" s="15">
        <v>50</v>
      </c>
      <c r="I10" s="15">
        <v>50</v>
      </c>
      <c r="K10" s="17" t="s">
        <v>64</v>
      </c>
    </row>
    <row r="11" spans="1:13" x14ac:dyDescent="0.25">
      <c r="A11" s="9">
        <v>0.28402777777777777</v>
      </c>
      <c r="B11" s="13">
        <v>7</v>
      </c>
      <c r="C11" s="13" t="s">
        <v>67</v>
      </c>
      <c r="D11" s="16">
        <v>625</v>
      </c>
      <c r="E11" s="12">
        <f t="shared" si="0"/>
        <v>570.625</v>
      </c>
      <c r="F11" s="13">
        <v>11903</v>
      </c>
      <c r="G11" s="32">
        <f t="shared" si="1"/>
        <v>14.260499999999999</v>
      </c>
      <c r="H11" s="13">
        <v>51</v>
      </c>
      <c r="I11" s="13">
        <v>51</v>
      </c>
    </row>
    <row r="12" spans="1:13" x14ac:dyDescent="0.25">
      <c r="A12" s="20"/>
      <c r="B12" s="10"/>
      <c r="C12" s="10"/>
      <c r="D12" s="11"/>
      <c r="E12" s="12"/>
      <c r="F12" s="27"/>
      <c r="G12" s="21"/>
      <c r="H12" s="15">
        <v>52</v>
      </c>
      <c r="I12" s="15">
        <v>52</v>
      </c>
      <c r="K12" s="19" t="s">
        <v>41</v>
      </c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21"/>
      <c r="H16" s="10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21"/>
      <c r="H17" s="10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0.77960000000000074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L20"/>
  <sheetViews>
    <sheetView tabSelected="1" workbookViewId="0"/>
  </sheetViews>
  <sheetFormatPr defaultColWidth="14.42578125" defaultRowHeight="15.75" customHeight="1" x14ac:dyDescent="0.2"/>
  <sheetData>
    <row r="1" spans="1:12" x14ac:dyDescent="0.25">
      <c r="A1" s="1">
        <v>65</v>
      </c>
      <c r="B1" s="2" t="s">
        <v>1</v>
      </c>
      <c r="C1" s="2"/>
      <c r="D1" s="2" t="s">
        <v>2</v>
      </c>
      <c r="E1" s="3">
        <v>0.9</v>
      </c>
      <c r="F1" s="4"/>
      <c r="G1" s="5">
        <v>43053</v>
      </c>
      <c r="H1" s="2"/>
      <c r="I1" s="2"/>
    </row>
    <row r="2" spans="1:12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2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2" x14ac:dyDescent="0.25">
      <c r="A4" s="9">
        <v>0.95486111111111116</v>
      </c>
      <c r="B4" s="10">
        <v>0</v>
      </c>
      <c r="C4" s="10">
        <v>0</v>
      </c>
      <c r="D4" s="11">
        <v>0</v>
      </c>
      <c r="E4" s="12">
        <f t="shared" ref="E4:E11" si="0">D4*$E$1</f>
        <v>0</v>
      </c>
      <c r="F4" s="13">
        <v>9931</v>
      </c>
      <c r="G4" s="14">
        <v>15.25</v>
      </c>
      <c r="H4" s="4"/>
      <c r="I4" s="15">
        <v>18</v>
      </c>
      <c r="K4" s="17" t="s">
        <v>33</v>
      </c>
      <c r="L4" s="31">
        <v>0.9604166666666667</v>
      </c>
    </row>
    <row r="5" spans="1:12" x14ac:dyDescent="0.25">
      <c r="A5" s="9">
        <v>0.96944444444444444</v>
      </c>
      <c r="B5" s="10">
        <v>1</v>
      </c>
      <c r="C5" s="13" t="s">
        <v>68</v>
      </c>
      <c r="D5" s="16">
        <v>575</v>
      </c>
      <c r="E5" s="12">
        <f t="shared" si="0"/>
        <v>517.5</v>
      </c>
      <c r="F5" s="13">
        <v>10548</v>
      </c>
      <c r="G5" s="14">
        <v>15.25</v>
      </c>
      <c r="H5" s="13">
        <v>19</v>
      </c>
      <c r="I5" s="13">
        <v>19</v>
      </c>
      <c r="K5" s="17" t="s">
        <v>35</v>
      </c>
      <c r="L5" s="31">
        <v>0.96666666666666667</v>
      </c>
    </row>
    <row r="6" spans="1:12" x14ac:dyDescent="0.25">
      <c r="A6" s="9">
        <v>0.97847222222222219</v>
      </c>
      <c r="B6" s="10">
        <v>2</v>
      </c>
      <c r="C6" s="13" t="s">
        <v>69</v>
      </c>
      <c r="D6" s="16">
        <v>650</v>
      </c>
      <c r="E6" s="12">
        <f t="shared" si="0"/>
        <v>585</v>
      </c>
      <c r="F6" s="13">
        <v>10914</v>
      </c>
      <c r="G6" s="14">
        <v>15.25</v>
      </c>
      <c r="H6" s="13">
        <v>20</v>
      </c>
      <c r="I6" s="13">
        <v>20</v>
      </c>
    </row>
    <row r="7" spans="1:12" x14ac:dyDescent="0.25">
      <c r="A7" s="9">
        <v>0.98819444444444449</v>
      </c>
      <c r="B7" s="10">
        <v>3</v>
      </c>
      <c r="C7" s="13" t="s">
        <v>70</v>
      </c>
      <c r="D7" s="16">
        <v>725</v>
      </c>
      <c r="E7" s="12">
        <f t="shared" si="0"/>
        <v>652.5</v>
      </c>
      <c r="F7" s="18">
        <v>11488</v>
      </c>
      <c r="G7" s="14">
        <v>15.25</v>
      </c>
      <c r="H7" s="13">
        <v>21</v>
      </c>
      <c r="I7" s="13">
        <v>21</v>
      </c>
    </row>
    <row r="8" spans="1:12" x14ac:dyDescent="0.25">
      <c r="A8" s="9">
        <v>0.99722222222222223</v>
      </c>
      <c r="B8" s="10">
        <v>4</v>
      </c>
      <c r="C8" s="13" t="s">
        <v>71</v>
      </c>
      <c r="D8" s="16">
        <v>700</v>
      </c>
      <c r="E8" s="12">
        <f t="shared" si="0"/>
        <v>630</v>
      </c>
      <c r="F8" s="18">
        <v>11893</v>
      </c>
      <c r="G8" s="14">
        <v>15.25</v>
      </c>
      <c r="H8" s="13">
        <v>22</v>
      </c>
      <c r="I8" s="13">
        <v>22</v>
      </c>
    </row>
    <row r="9" spans="1:12" x14ac:dyDescent="0.25">
      <c r="A9" s="9">
        <v>3.472222222222222E-3</v>
      </c>
      <c r="B9" s="10">
        <v>5</v>
      </c>
      <c r="C9" s="13" t="s">
        <v>72</v>
      </c>
      <c r="D9" s="16">
        <v>675</v>
      </c>
      <c r="E9" s="12">
        <f t="shared" si="0"/>
        <v>607.5</v>
      </c>
      <c r="F9" s="13">
        <v>11933</v>
      </c>
      <c r="G9" s="14">
        <v>15.25</v>
      </c>
      <c r="H9" s="13">
        <v>23</v>
      </c>
      <c r="I9" s="17">
        <v>23</v>
      </c>
    </row>
    <row r="10" spans="1:12" x14ac:dyDescent="0.25">
      <c r="A10" s="9">
        <v>1.2500000000000001E-2</v>
      </c>
      <c r="B10" s="10">
        <v>6</v>
      </c>
      <c r="C10" s="13" t="s">
        <v>73</v>
      </c>
      <c r="D10" s="16">
        <v>650</v>
      </c>
      <c r="E10" s="12">
        <f t="shared" si="0"/>
        <v>585</v>
      </c>
      <c r="F10" s="13">
        <v>11956</v>
      </c>
      <c r="G10" s="14">
        <v>15.25</v>
      </c>
      <c r="H10" s="13">
        <v>24</v>
      </c>
      <c r="I10" s="13">
        <v>24</v>
      </c>
    </row>
    <row r="11" spans="1:12" x14ac:dyDescent="0.25">
      <c r="A11" s="9">
        <v>1.4583333333333334E-2</v>
      </c>
      <c r="B11" s="10">
        <v>7</v>
      </c>
      <c r="C11" s="13" t="s">
        <v>74</v>
      </c>
      <c r="D11" s="16">
        <v>625</v>
      </c>
      <c r="E11" s="12">
        <f t="shared" si="0"/>
        <v>562.5</v>
      </c>
      <c r="F11" s="10"/>
      <c r="G11" s="14">
        <v>14.5</v>
      </c>
      <c r="H11" s="13">
        <v>25</v>
      </c>
      <c r="I11" s="17">
        <v>25</v>
      </c>
      <c r="K11" s="19" t="s">
        <v>41</v>
      </c>
    </row>
    <row r="12" spans="1:12" x14ac:dyDescent="0.25">
      <c r="A12" s="20"/>
      <c r="B12" s="10">
        <v>8</v>
      </c>
      <c r="C12" s="10"/>
      <c r="D12" s="11"/>
      <c r="E12" s="12"/>
      <c r="F12" s="27"/>
      <c r="G12" s="21"/>
      <c r="H12" s="10"/>
      <c r="I12" s="10"/>
    </row>
    <row r="13" spans="1:12" x14ac:dyDescent="0.25">
      <c r="A13" s="20"/>
      <c r="B13" s="10">
        <v>9</v>
      </c>
      <c r="C13" s="10"/>
      <c r="D13" s="11"/>
      <c r="E13" s="12"/>
      <c r="F13" s="27"/>
      <c r="G13" s="21"/>
      <c r="H13" s="10"/>
      <c r="I13" s="19" t="s">
        <v>19</v>
      </c>
    </row>
    <row r="14" spans="1:12" x14ac:dyDescent="0.25">
      <c r="A14" s="20"/>
      <c r="B14" s="10">
        <v>10</v>
      </c>
      <c r="C14" s="10"/>
      <c r="D14" s="11"/>
      <c r="E14" s="12"/>
      <c r="F14" s="27"/>
      <c r="G14" s="21"/>
      <c r="H14" s="10"/>
      <c r="I14" s="10"/>
    </row>
    <row r="15" spans="1:12" x14ac:dyDescent="0.25">
      <c r="A15" s="20"/>
      <c r="B15" s="10">
        <v>11</v>
      </c>
      <c r="C15" s="10"/>
      <c r="D15" s="11"/>
      <c r="E15" s="12"/>
      <c r="F15" s="22" t="s">
        <v>19</v>
      </c>
      <c r="G15" s="21"/>
      <c r="H15" s="10"/>
      <c r="I15" s="10"/>
    </row>
    <row r="16" spans="1:12" x14ac:dyDescent="0.25">
      <c r="A16" s="30"/>
      <c r="B16" s="10"/>
      <c r="C16" s="10"/>
      <c r="D16" s="11"/>
      <c r="E16" s="14" t="s">
        <v>45</v>
      </c>
      <c r="F16" s="28" t="s">
        <v>23</v>
      </c>
      <c r="G16" s="21"/>
      <c r="H16" s="10"/>
      <c r="I16" s="13"/>
    </row>
    <row r="17" spans="1:9" x14ac:dyDescent="0.25">
      <c r="A17" s="30"/>
      <c r="B17" s="2"/>
      <c r="C17" s="10"/>
      <c r="D17" s="11"/>
      <c r="E17" s="12"/>
      <c r="F17" s="29" t="s">
        <v>22</v>
      </c>
      <c r="G17" s="21"/>
      <c r="H17" s="10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0.80079999999999951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75</v>
      </c>
      <c r="B1" s="2" t="s">
        <v>1</v>
      </c>
      <c r="C1" s="2"/>
      <c r="D1" s="2" t="s">
        <v>2</v>
      </c>
      <c r="E1" s="3">
        <v>0.9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0.30208333333333331</v>
      </c>
      <c r="B4" s="10">
        <v>0</v>
      </c>
      <c r="C4" s="10">
        <v>0</v>
      </c>
      <c r="D4" s="11">
        <v>0</v>
      </c>
      <c r="E4" s="12">
        <f t="shared" ref="E4:E10" si="0">D4*$E$1</f>
        <v>0</v>
      </c>
      <c r="F4" s="13">
        <v>9940</v>
      </c>
      <c r="G4" s="14">
        <v>15.25</v>
      </c>
      <c r="H4" s="4"/>
      <c r="I4" s="15">
        <v>53</v>
      </c>
      <c r="K4" s="17" t="s">
        <v>33</v>
      </c>
      <c r="L4" s="31">
        <v>0.9604166666666667</v>
      </c>
    </row>
    <row r="5" spans="1:13" x14ac:dyDescent="0.25">
      <c r="A5" s="9">
        <v>0.30833333333333335</v>
      </c>
      <c r="B5" s="10">
        <v>1</v>
      </c>
      <c r="C5" s="13" t="s">
        <v>76</v>
      </c>
      <c r="D5" s="16">
        <v>575</v>
      </c>
      <c r="E5" s="12">
        <f t="shared" si="0"/>
        <v>517.5</v>
      </c>
      <c r="F5" s="13">
        <v>10594</v>
      </c>
      <c r="G5" s="32">
        <f t="shared" ref="G5:G10" si="1">-(F5-F4)/2/1000+G4</f>
        <v>14.923</v>
      </c>
      <c r="H5" s="13">
        <v>54</v>
      </c>
      <c r="I5" s="13">
        <v>54</v>
      </c>
      <c r="J5" s="17"/>
      <c r="K5" s="17" t="s">
        <v>35</v>
      </c>
      <c r="L5" s="31">
        <v>0.96666666666666667</v>
      </c>
    </row>
    <row r="6" spans="1:13" x14ac:dyDescent="0.25">
      <c r="A6" s="9">
        <v>0.32083333333333336</v>
      </c>
      <c r="B6" s="10">
        <v>2</v>
      </c>
      <c r="C6" s="13" t="s">
        <v>77</v>
      </c>
      <c r="D6" s="16">
        <v>650</v>
      </c>
      <c r="E6" s="12">
        <f t="shared" si="0"/>
        <v>585</v>
      </c>
      <c r="F6" s="13">
        <v>10984</v>
      </c>
      <c r="G6" s="32">
        <f t="shared" si="1"/>
        <v>14.728</v>
      </c>
      <c r="H6" s="15">
        <v>55</v>
      </c>
      <c r="I6" s="15">
        <v>55</v>
      </c>
      <c r="J6" s="17"/>
    </row>
    <row r="7" spans="1:13" x14ac:dyDescent="0.25">
      <c r="A7" s="9">
        <v>0.3298611111111111</v>
      </c>
      <c r="B7" s="10">
        <v>3</v>
      </c>
      <c r="C7" s="13" t="s">
        <v>78</v>
      </c>
      <c r="D7" s="16">
        <v>725</v>
      </c>
      <c r="E7" s="12">
        <f t="shared" si="0"/>
        <v>652.5</v>
      </c>
      <c r="F7" s="18">
        <v>11529</v>
      </c>
      <c r="G7" s="32">
        <f t="shared" si="1"/>
        <v>14.455499999999999</v>
      </c>
      <c r="H7" s="13">
        <v>56</v>
      </c>
      <c r="I7" s="13">
        <v>56</v>
      </c>
      <c r="J7" s="17"/>
      <c r="K7" s="34"/>
      <c r="M7" s="17"/>
    </row>
    <row r="8" spans="1:13" x14ac:dyDescent="0.25">
      <c r="A8" s="9">
        <v>0.34097222222222223</v>
      </c>
      <c r="B8" s="10">
        <v>4</v>
      </c>
      <c r="C8" s="13" t="s">
        <v>79</v>
      </c>
      <c r="D8" s="16">
        <v>700</v>
      </c>
      <c r="E8" s="12">
        <f t="shared" si="0"/>
        <v>630</v>
      </c>
      <c r="F8" s="18">
        <v>12090</v>
      </c>
      <c r="G8" s="32">
        <f t="shared" si="1"/>
        <v>14.174999999999999</v>
      </c>
      <c r="H8" s="15">
        <v>57</v>
      </c>
      <c r="I8" s="15">
        <v>57</v>
      </c>
      <c r="J8" s="17" t="s">
        <v>80</v>
      </c>
      <c r="K8" s="17"/>
    </row>
    <row r="9" spans="1:13" x14ac:dyDescent="0.25">
      <c r="A9" s="9">
        <v>0.3527777777777778</v>
      </c>
      <c r="B9" s="10">
        <v>5</v>
      </c>
      <c r="C9" s="13" t="s">
        <v>81</v>
      </c>
      <c r="D9" s="16">
        <v>675</v>
      </c>
      <c r="E9" s="12">
        <f t="shared" si="0"/>
        <v>607.5</v>
      </c>
      <c r="F9" s="13">
        <v>12112</v>
      </c>
      <c r="G9" s="32">
        <f t="shared" si="1"/>
        <v>14.164</v>
      </c>
      <c r="H9" s="13">
        <v>58</v>
      </c>
      <c r="I9" s="13">
        <v>58</v>
      </c>
      <c r="K9" s="17"/>
    </row>
    <row r="10" spans="1:13" x14ac:dyDescent="0.25">
      <c r="A10" s="9">
        <v>0.3576388888888889</v>
      </c>
      <c r="B10" s="10">
        <v>6</v>
      </c>
      <c r="C10" s="13" t="s">
        <v>82</v>
      </c>
      <c r="D10" s="16">
        <v>650</v>
      </c>
      <c r="E10" s="12">
        <f t="shared" si="0"/>
        <v>585</v>
      </c>
      <c r="F10" s="13">
        <v>12123</v>
      </c>
      <c r="G10" s="32">
        <f t="shared" si="1"/>
        <v>14.1585</v>
      </c>
      <c r="H10" s="15">
        <v>59</v>
      </c>
      <c r="I10" s="15">
        <v>59</v>
      </c>
      <c r="J10" s="17" t="s">
        <v>83</v>
      </c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>
        <v>60</v>
      </c>
      <c r="I11" s="13">
        <v>60</v>
      </c>
      <c r="K11" s="19" t="s">
        <v>41</v>
      </c>
    </row>
    <row r="12" spans="1:13" x14ac:dyDescent="0.25">
      <c r="A12" s="35" t="s">
        <v>84</v>
      </c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21"/>
      <c r="H16" s="10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21"/>
      <c r="H17" s="10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0.86880000000000024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85</v>
      </c>
      <c r="B1" s="15" t="s">
        <v>86</v>
      </c>
      <c r="C1" s="2"/>
      <c r="D1" s="2" t="s">
        <v>2</v>
      </c>
      <c r="E1" s="3">
        <v>1.456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0.38263888888888886</v>
      </c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9940</v>
      </c>
      <c r="G4" s="14">
        <v>15.9</v>
      </c>
      <c r="H4" s="4"/>
      <c r="I4" s="15">
        <v>67</v>
      </c>
      <c r="K4" s="17"/>
      <c r="L4" s="31"/>
    </row>
    <row r="5" spans="1:13" x14ac:dyDescent="0.25">
      <c r="A5" s="9">
        <v>0.3923611111111111</v>
      </c>
      <c r="B5" s="10">
        <v>1</v>
      </c>
      <c r="C5" s="13" t="s">
        <v>87</v>
      </c>
      <c r="D5" s="16">
        <v>575</v>
      </c>
      <c r="E5" s="12">
        <f t="shared" si="0"/>
        <v>837.19999999999993</v>
      </c>
      <c r="F5" s="13">
        <v>12270</v>
      </c>
      <c r="G5" s="32" t="e">
        <f>-(#REF!-F4)/2/1000+G4</f>
        <v>#REF!</v>
      </c>
      <c r="H5" s="13">
        <v>54</v>
      </c>
      <c r="I5" s="13">
        <v>62</v>
      </c>
      <c r="J5" s="17" t="s">
        <v>88</v>
      </c>
      <c r="K5" s="17"/>
      <c r="L5" s="31"/>
    </row>
    <row r="6" spans="1:13" x14ac:dyDescent="0.25">
      <c r="A6" s="9">
        <v>0.41319444444444442</v>
      </c>
      <c r="B6" s="10">
        <v>2</v>
      </c>
      <c r="C6" s="13"/>
      <c r="D6" s="16">
        <v>800</v>
      </c>
      <c r="E6" s="12">
        <f t="shared" si="0"/>
        <v>1164.8</v>
      </c>
      <c r="G6" s="32" t="e">
        <f>-(F5-#REF!)/2/1000+G5</f>
        <v>#REF!</v>
      </c>
      <c r="H6" s="15">
        <v>55</v>
      </c>
      <c r="I6" s="15">
        <v>63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 t="s">
        <v>41</v>
      </c>
    </row>
    <row r="12" spans="1:13" x14ac:dyDescent="0.25">
      <c r="A12" s="35" t="s">
        <v>84</v>
      </c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62</v>
      </c>
      <c r="H16" s="10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63</v>
      </c>
      <c r="H17" s="10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-3.976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89</v>
      </c>
      <c r="B1" s="15" t="s">
        <v>86</v>
      </c>
      <c r="C1" s="2"/>
      <c r="D1" s="2" t="s">
        <v>2</v>
      </c>
      <c r="E1" s="3">
        <v>1.353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0.42916666666666664</v>
      </c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9856</v>
      </c>
      <c r="G4" s="14">
        <v>15.45</v>
      </c>
      <c r="H4" s="4"/>
      <c r="I4" s="15">
        <v>64</v>
      </c>
      <c r="K4" s="17"/>
      <c r="L4" s="31"/>
    </row>
    <row r="5" spans="1:13" x14ac:dyDescent="0.25">
      <c r="A5" s="9">
        <v>0.43194444444444446</v>
      </c>
      <c r="B5" s="10">
        <v>1</v>
      </c>
      <c r="C5" s="36">
        <v>43010</v>
      </c>
      <c r="D5" s="16">
        <v>575</v>
      </c>
      <c r="E5" s="12">
        <f t="shared" si="0"/>
        <v>777.97500000000002</v>
      </c>
      <c r="F5" s="13"/>
      <c r="G5" s="32" t="e">
        <f>-(#REF!-F4)/2/1000+G4</f>
        <v>#REF!</v>
      </c>
      <c r="H5" s="13">
        <v>65</v>
      </c>
      <c r="I5" s="13">
        <v>65</v>
      </c>
      <c r="J5" s="17" t="s">
        <v>88</v>
      </c>
      <c r="K5" s="17"/>
      <c r="L5" s="31"/>
    </row>
    <row r="6" spans="1:13" x14ac:dyDescent="0.25">
      <c r="A6" s="9"/>
      <c r="B6" s="10">
        <v>2</v>
      </c>
      <c r="C6" s="13" t="s">
        <v>90</v>
      </c>
      <c r="D6" s="16">
        <v>800</v>
      </c>
      <c r="E6" s="12">
        <f t="shared" si="0"/>
        <v>1082.4000000000001</v>
      </c>
      <c r="G6" s="32" t="e">
        <f>-(F5-#REF!)/2/1000+G5</f>
        <v>#REF!</v>
      </c>
      <c r="H6" s="15"/>
      <c r="I6" s="15">
        <v>66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 t="s">
        <v>41</v>
      </c>
    </row>
    <row r="12" spans="1:13" x14ac:dyDescent="0.25">
      <c r="A12" s="35" t="s">
        <v>84</v>
      </c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65</v>
      </c>
      <c r="H16" s="10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66</v>
      </c>
      <c r="H17" s="10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-3.9424000000000001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M20"/>
  <sheetViews>
    <sheetView workbookViewId="0">
      <selection activeCell="I7" sqref="I7"/>
    </sheetView>
  </sheetViews>
  <sheetFormatPr defaultColWidth="14.42578125" defaultRowHeight="15.75" customHeight="1" x14ac:dyDescent="0.2"/>
  <sheetData>
    <row r="1" spans="1:13" x14ac:dyDescent="0.25">
      <c r="A1" s="1" t="s">
        <v>91</v>
      </c>
      <c r="B1" s="15" t="s">
        <v>86</v>
      </c>
      <c r="C1" s="2"/>
      <c r="D1" s="2" t="s">
        <v>2</v>
      </c>
      <c r="E1" s="3">
        <v>1.456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9904</v>
      </c>
      <c r="G4" s="14">
        <v>15.35</v>
      </c>
      <c r="H4" s="4"/>
      <c r="I4" s="15">
        <v>67</v>
      </c>
      <c r="K4" s="17"/>
      <c r="L4" s="31"/>
    </row>
    <row r="5" spans="1:13" x14ac:dyDescent="0.25">
      <c r="A5" s="9"/>
      <c r="B5" s="10">
        <v>1</v>
      </c>
      <c r="C5" s="36">
        <v>43010</v>
      </c>
      <c r="D5" s="16">
        <v>575</v>
      </c>
      <c r="E5" s="12">
        <f t="shared" si="0"/>
        <v>837.19999999999993</v>
      </c>
      <c r="F5" s="13"/>
      <c r="G5" s="32" t="e">
        <f>-(#REF!-F4)/2/1000+G4</f>
        <v>#REF!</v>
      </c>
      <c r="H5" s="13">
        <v>68</v>
      </c>
      <c r="I5" s="13">
        <v>68</v>
      </c>
      <c r="J5" s="17" t="s">
        <v>88</v>
      </c>
      <c r="K5" s="17"/>
      <c r="L5" s="31"/>
    </row>
    <row r="6" spans="1:13" x14ac:dyDescent="0.25">
      <c r="A6" s="9"/>
      <c r="B6" s="10">
        <v>2</v>
      </c>
      <c r="C6" s="13" t="s">
        <v>90</v>
      </c>
      <c r="D6" s="16">
        <v>800</v>
      </c>
      <c r="E6" s="12">
        <f t="shared" si="0"/>
        <v>1164.8</v>
      </c>
      <c r="G6" s="32" t="e">
        <f>-(F5-#REF!)/2/1000+G5</f>
        <v>#REF!</v>
      </c>
      <c r="H6" s="15"/>
      <c r="I6" s="15">
        <v>69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 t="s">
        <v>41</v>
      </c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68</v>
      </c>
      <c r="H16" s="10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69</v>
      </c>
      <c r="H17" s="10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-3.9615999999999998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M20"/>
  <sheetViews>
    <sheetView workbookViewId="0">
      <selection activeCell="H6" sqref="H6"/>
    </sheetView>
  </sheetViews>
  <sheetFormatPr defaultColWidth="14.42578125" defaultRowHeight="15.75" customHeight="1" x14ac:dyDescent="0.2"/>
  <sheetData>
    <row r="1" spans="1:13" x14ac:dyDescent="0.25">
      <c r="A1" s="1" t="s">
        <v>92</v>
      </c>
      <c r="B1" s="15" t="s">
        <v>86</v>
      </c>
      <c r="C1" s="2"/>
      <c r="D1" s="2" t="s">
        <v>2</v>
      </c>
      <c r="E1" s="3">
        <v>1.4119999999999999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9926</v>
      </c>
      <c r="G4" s="14">
        <v>15.3</v>
      </c>
      <c r="H4" s="4"/>
      <c r="I4" s="15">
        <v>70</v>
      </c>
      <c r="K4" s="17"/>
      <c r="L4" s="31"/>
    </row>
    <row r="5" spans="1:13" x14ac:dyDescent="0.25">
      <c r="A5" s="9"/>
      <c r="B5" s="10">
        <v>1</v>
      </c>
      <c r="C5" s="13" t="s">
        <v>93</v>
      </c>
      <c r="D5" s="16">
        <v>575</v>
      </c>
      <c r="E5" s="12">
        <f t="shared" si="0"/>
        <v>811.9</v>
      </c>
      <c r="F5" s="13" t="s">
        <v>94</v>
      </c>
      <c r="G5" s="32" t="e">
        <f>-(#REF!-F4)/2/1000+G4</f>
        <v>#REF!</v>
      </c>
      <c r="H5" s="13">
        <v>71</v>
      </c>
      <c r="I5" s="13"/>
      <c r="J5" s="17" t="s">
        <v>88</v>
      </c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1129.5999999999999</v>
      </c>
      <c r="G6" s="32" t="e">
        <f>-(F5-#REF!)/2/1000+G5</f>
        <v>#VALUE!</v>
      </c>
      <c r="H6" s="15"/>
      <c r="I6" s="15"/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 t="s">
        <v>41</v>
      </c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71</v>
      </c>
      <c r="H16" s="10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72</v>
      </c>
      <c r="H17" s="10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-3.9704000000000002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M20"/>
  <sheetViews>
    <sheetView workbookViewId="0">
      <selection activeCell="H6" sqref="H6"/>
    </sheetView>
  </sheetViews>
  <sheetFormatPr defaultColWidth="14.42578125" defaultRowHeight="15.75" customHeight="1" x14ac:dyDescent="0.2"/>
  <sheetData>
    <row r="1" spans="1:13" x14ac:dyDescent="0.25">
      <c r="A1" s="1" t="s">
        <v>95</v>
      </c>
      <c r="B1" s="15" t="s">
        <v>86</v>
      </c>
      <c r="C1" s="2"/>
      <c r="D1" s="2" t="s">
        <v>2</v>
      </c>
      <c r="E1" s="3">
        <v>1.3839999999999999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9920</v>
      </c>
      <c r="G4" s="14">
        <v>15.25</v>
      </c>
      <c r="H4" s="4"/>
      <c r="I4" s="15">
        <v>73</v>
      </c>
      <c r="K4" s="17"/>
      <c r="L4" s="31"/>
    </row>
    <row r="5" spans="1:13" x14ac:dyDescent="0.25">
      <c r="A5" s="9"/>
      <c r="B5" s="10">
        <v>1</v>
      </c>
      <c r="C5" s="36">
        <v>43010</v>
      </c>
      <c r="D5" s="16">
        <v>575</v>
      </c>
      <c r="E5" s="12">
        <f t="shared" si="0"/>
        <v>795.8</v>
      </c>
      <c r="F5" s="13">
        <v>12165</v>
      </c>
      <c r="G5" s="32"/>
      <c r="H5" s="13">
        <v>74</v>
      </c>
      <c r="I5" s="13"/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1107.1999999999998</v>
      </c>
      <c r="G6" s="32" t="e">
        <f>-(F5-#REF!)/2/1000+G5</f>
        <v>#REF!</v>
      </c>
      <c r="H6" s="15"/>
      <c r="I6" s="15"/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74</v>
      </c>
      <c r="H16" s="13">
        <v>15.8</v>
      </c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75</v>
      </c>
      <c r="H17" s="13">
        <v>14.9</v>
      </c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-3.968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M20"/>
  <sheetViews>
    <sheetView workbookViewId="0">
      <selection activeCell="H6" sqref="H6"/>
    </sheetView>
  </sheetViews>
  <sheetFormatPr defaultColWidth="14.42578125" defaultRowHeight="15.75" customHeight="1" x14ac:dyDescent="0.2"/>
  <sheetData>
    <row r="1" spans="1:13" x14ac:dyDescent="0.25">
      <c r="A1" s="1" t="s">
        <v>96</v>
      </c>
      <c r="B1" s="15" t="s">
        <v>86</v>
      </c>
      <c r="C1" s="2"/>
      <c r="D1" s="2" t="s">
        <v>2</v>
      </c>
      <c r="E1" s="3">
        <v>1.4530000000000001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0.58819444444444446</v>
      </c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9867</v>
      </c>
      <c r="G4" s="14">
        <v>15.25</v>
      </c>
      <c r="H4" s="4"/>
      <c r="I4" s="15">
        <v>76</v>
      </c>
      <c r="K4" s="17"/>
      <c r="L4" s="31"/>
    </row>
    <row r="5" spans="1:13" x14ac:dyDescent="0.25">
      <c r="A5" s="9">
        <v>0.59652777777777777</v>
      </c>
      <c r="B5" s="10">
        <v>1</v>
      </c>
      <c r="C5" s="36">
        <v>43010</v>
      </c>
      <c r="D5" s="16">
        <v>575</v>
      </c>
      <c r="E5" s="12">
        <f t="shared" si="0"/>
        <v>835.47500000000002</v>
      </c>
      <c r="F5" s="13">
        <v>12076</v>
      </c>
      <c r="G5" s="32"/>
      <c r="H5" s="13">
        <v>77</v>
      </c>
      <c r="I5" s="13"/>
      <c r="J5" s="17"/>
      <c r="K5" s="17"/>
      <c r="L5" s="31"/>
    </row>
    <row r="6" spans="1:13" x14ac:dyDescent="0.25">
      <c r="A6" s="9">
        <v>0.61805555555555558</v>
      </c>
      <c r="B6" s="10">
        <v>2</v>
      </c>
      <c r="C6" s="13"/>
      <c r="D6" s="16">
        <v>800</v>
      </c>
      <c r="E6" s="12">
        <f t="shared" si="0"/>
        <v>1162.4000000000001</v>
      </c>
      <c r="G6" s="32" t="e">
        <f>-(F5-#REF!)/2/1000+G5</f>
        <v>#REF!</v>
      </c>
      <c r="H6" s="15"/>
      <c r="I6" s="15"/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77</v>
      </c>
      <c r="H16" s="13">
        <v>16.3</v>
      </c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78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-3.9468000000000005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M20"/>
  <sheetViews>
    <sheetView workbookViewId="0">
      <selection activeCell="H6" sqref="H6"/>
    </sheetView>
  </sheetViews>
  <sheetFormatPr defaultColWidth="14.42578125" defaultRowHeight="15.75" customHeight="1" x14ac:dyDescent="0.2"/>
  <sheetData>
    <row r="1" spans="1:13" x14ac:dyDescent="0.25">
      <c r="A1" s="1" t="s">
        <v>97</v>
      </c>
      <c r="B1" s="15" t="s">
        <v>86</v>
      </c>
      <c r="C1" s="2"/>
      <c r="D1" s="2" t="s">
        <v>2</v>
      </c>
      <c r="E1" s="3">
        <v>1.3959999999999999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0.62986111111111109</v>
      </c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9926</v>
      </c>
      <c r="G4" s="14">
        <v>15.25</v>
      </c>
      <c r="H4" s="4"/>
      <c r="I4" s="15">
        <v>79</v>
      </c>
      <c r="K4" s="17"/>
      <c r="L4" s="31"/>
    </row>
    <row r="5" spans="1:13" x14ac:dyDescent="0.25">
      <c r="A5" s="9">
        <v>0.63888888888888884</v>
      </c>
      <c r="B5" s="10">
        <v>1</v>
      </c>
      <c r="C5" s="13" t="s">
        <v>87</v>
      </c>
      <c r="D5" s="16">
        <v>575</v>
      </c>
      <c r="E5" s="12">
        <f t="shared" si="0"/>
        <v>802.69999999999993</v>
      </c>
      <c r="F5" s="13">
        <v>11943</v>
      </c>
      <c r="G5" s="32"/>
      <c r="H5" s="13">
        <v>80</v>
      </c>
      <c r="I5" s="13"/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1116.8</v>
      </c>
      <c r="G6" s="32" t="e">
        <f>-(F5-#REF!)/2/1000+G5</f>
        <v>#REF!</v>
      </c>
      <c r="H6" s="15"/>
      <c r="I6" s="15"/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80</v>
      </c>
      <c r="H16" s="13">
        <v>16.55</v>
      </c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81</v>
      </c>
      <c r="H17" s="13">
        <v>15.3</v>
      </c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-3.9704000000000002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M20"/>
  <sheetViews>
    <sheetView workbookViewId="0">
      <selection activeCell="H6" sqref="H6"/>
    </sheetView>
  </sheetViews>
  <sheetFormatPr defaultColWidth="14.42578125" defaultRowHeight="15.75" customHeight="1" x14ac:dyDescent="0.2"/>
  <sheetData>
    <row r="1" spans="1:13" x14ac:dyDescent="0.25">
      <c r="A1" s="1" t="s">
        <v>98</v>
      </c>
      <c r="B1" s="15" t="s">
        <v>86</v>
      </c>
      <c r="C1" s="2"/>
      <c r="D1" s="2" t="s">
        <v>2</v>
      </c>
      <c r="E1" s="3">
        <v>1.3260000000000001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9892</v>
      </c>
      <c r="G4" s="14">
        <v>15.3</v>
      </c>
      <c r="H4" s="4"/>
      <c r="I4" s="15">
        <v>82</v>
      </c>
      <c r="K4" s="17"/>
      <c r="L4" s="31"/>
    </row>
    <row r="5" spans="1:13" x14ac:dyDescent="0.25">
      <c r="A5" s="9"/>
      <c r="B5" s="10">
        <v>1</v>
      </c>
      <c r="C5" s="36"/>
      <c r="D5" s="16">
        <v>575</v>
      </c>
      <c r="E5" s="12">
        <f t="shared" si="0"/>
        <v>762.45</v>
      </c>
      <c r="F5" s="13">
        <v>12156</v>
      </c>
      <c r="G5" s="32">
        <v>15.3</v>
      </c>
      <c r="H5" s="13">
        <v>83</v>
      </c>
      <c r="I5" s="13">
        <v>83</v>
      </c>
      <c r="J5" s="17"/>
      <c r="K5" s="17"/>
      <c r="L5" s="31"/>
    </row>
    <row r="6" spans="1:13" x14ac:dyDescent="0.25">
      <c r="A6" s="9">
        <v>0.73055555555555551</v>
      </c>
      <c r="B6" s="10">
        <v>2</v>
      </c>
      <c r="C6" s="13"/>
      <c r="D6" s="16">
        <v>800</v>
      </c>
      <c r="E6" s="12">
        <f t="shared" si="0"/>
        <v>1060.8</v>
      </c>
      <c r="G6" s="32"/>
      <c r="H6" s="15"/>
      <c r="I6" s="15">
        <v>84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/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/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-3.9567999999999999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99</v>
      </c>
      <c r="B1" s="15" t="s">
        <v>86</v>
      </c>
      <c r="C1" s="2"/>
      <c r="D1" s="2" t="s">
        <v>2</v>
      </c>
      <c r="E1" s="3">
        <v>1.3420000000000001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0.74097222222222225</v>
      </c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9930</v>
      </c>
      <c r="G4" s="14">
        <v>15.25</v>
      </c>
      <c r="H4" s="4"/>
      <c r="I4" s="15">
        <v>85</v>
      </c>
      <c r="K4" s="17"/>
      <c r="L4" s="31"/>
    </row>
    <row r="5" spans="1:13" x14ac:dyDescent="0.25">
      <c r="A5" s="9"/>
      <c r="B5" s="10">
        <v>1</v>
      </c>
      <c r="C5" s="13" t="s">
        <v>100</v>
      </c>
      <c r="D5" s="16">
        <v>575</v>
      </c>
      <c r="E5" s="12">
        <f t="shared" si="0"/>
        <v>771.65000000000009</v>
      </c>
      <c r="F5" s="13">
        <v>11990</v>
      </c>
      <c r="G5" s="32"/>
      <c r="H5" s="13">
        <v>86</v>
      </c>
      <c r="I5" s="13">
        <v>86</v>
      </c>
      <c r="J5" s="17" t="s">
        <v>101</v>
      </c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1073.6000000000001</v>
      </c>
      <c r="G6" s="32" t="e">
        <f>-(F5-#REF!)/2/1000+G5</f>
        <v>#REF!</v>
      </c>
      <c r="H6" s="15"/>
      <c r="I6" s="15">
        <v>87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/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/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-3.972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102</v>
      </c>
      <c r="B1" s="15" t="s">
        <v>86</v>
      </c>
      <c r="C1" s="2"/>
      <c r="D1" s="2" t="s">
        <v>2</v>
      </c>
      <c r="E1" s="3">
        <v>1.407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0.78819444444444442</v>
      </c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9894</v>
      </c>
      <c r="G4" s="14">
        <v>15.3</v>
      </c>
      <c r="H4" s="4"/>
      <c r="I4" s="15">
        <v>88</v>
      </c>
      <c r="K4" s="17"/>
      <c r="L4" s="31"/>
    </row>
    <row r="5" spans="1:13" x14ac:dyDescent="0.25">
      <c r="A5" s="9">
        <v>0.79652777777777772</v>
      </c>
      <c r="B5" s="10">
        <v>1</v>
      </c>
      <c r="C5" s="36"/>
      <c r="D5" s="16">
        <v>575</v>
      </c>
      <c r="E5" s="12">
        <f t="shared" si="0"/>
        <v>809.02499999999998</v>
      </c>
      <c r="F5" s="13">
        <v>11770</v>
      </c>
      <c r="G5" s="32"/>
      <c r="H5" s="13">
        <v>89</v>
      </c>
      <c r="I5" s="13">
        <v>89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1125.5999999999999</v>
      </c>
      <c r="G6" s="32" t="e">
        <f>-(F5-#REF!)/2/1000+G5</f>
        <v>#REF!</v>
      </c>
      <c r="H6" s="15"/>
      <c r="I6" s="15">
        <v>90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/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/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-3.9576000000000002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102</v>
      </c>
      <c r="B1" s="15" t="s">
        <v>86</v>
      </c>
      <c r="C1" s="2"/>
      <c r="D1" s="2" t="s">
        <v>2</v>
      </c>
      <c r="E1" s="3">
        <v>1.427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0.83750000000000002</v>
      </c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9845</v>
      </c>
      <c r="G4" s="14">
        <v>15.3</v>
      </c>
      <c r="H4" s="4"/>
      <c r="I4" s="15">
        <v>91</v>
      </c>
      <c r="K4" s="17"/>
      <c r="L4" s="31"/>
    </row>
    <row r="5" spans="1:13" x14ac:dyDescent="0.25">
      <c r="A5" s="9">
        <v>0.84305555555555556</v>
      </c>
      <c r="B5" s="10">
        <v>1</v>
      </c>
      <c r="C5" s="36"/>
      <c r="D5" s="16">
        <v>575</v>
      </c>
      <c r="E5" s="12">
        <f t="shared" si="0"/>
        <v>820.52499999999998</v>
      </c>
      <c r="F5" s="13">
        <v>12069</v>
      </c>
      <c r="G5" s="32"/>
      <c r="H5" s="13">
        <v>92</v>
      </c>
      <c r="I5" s="13">
        <v>92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1141.6000000000001</v>
      </c>
      <c r="G6" s="32" t="e">
        <f>-(F5-#REF!)/2/1000+G5</f>
        <v>#REF!</v>
      </c>
      <c r="H6" s="15"/>
      <c r="I6" s="15">
        <v>93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/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/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-3.9380000000000002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102</v>
      </c>
      <c r="B1" s="15" t="s">
        <v>86</v>
      </c>
      <c r="C1" s="2"/>
      <c r="D1" s="2" t="s">
        <v>2</v>
      </c>
      <c r="E1" s="3">
        <v>0.78900000000000003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0.88055555555555554</v>
      </c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9860</v>
      </c>
      <c r="G4" s="14">
        <v>15.3</v>
      </c>
      <c r="H4" s="4"/>
      <c r="I4" s="15">
        <v>94</v>
      </c>
      <c r="K4" s="17"/>
      <c r="L4" s="31"/>
    </row>
    <row r="5" spans="1:13" x14ac:dyDescent="0.25">
      <c r="A5" s="9"/>
      <c r="B5" s="10">
        <v>1</v>
      </c>
      <c r="C5" s="13" t="s">
        <v>103</v>
      </c>
      <c r="D5" s="16">
        <v>575</v>
      </c>
      <c r="E5" s="12">
        <f t="shared" si="0"/>
        <v>453.67500000000001</v>
      </c>
      <c r="F5" s="13">
        <v>12103</v>
      </c>
      <c r="G5" s="32"/>
      <c r="H5" s="13">
        <v>95</v>
      </c>
      <c r="I5" s="13">
        <v>95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631.20000000000005</v>
      </c>
      <c r="G6" s="32" t="e">
        <f>-(F5-#REF!)/2/1000+G5</f>
        <v>#REF!</v>
      </c>
      <c r="H6" s="15"/>
      <c r="I6" s="15">
        <v>96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/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/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-3.944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104</v>
      </c>
      <c r="B1" s="17" t="s">
        <v>105</v>
      </c>
      <c r="C1" s="2"/>
      <c r="D1" s="2" t="s">
        <v>2</v>
      </c>
      <c r="E1" s="3">
        <v>1.0329999999999999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9935</v>
      </c>
      <c r="G4" s="14">
        <v>15.25</v>
      </c>
      <c r="H4" s="4"/>
      <c r="I4" s="15">
        <v>97</v>
      </c>
      <c r="K4" s="17"/>
      <c r="L4" s="31"/>
    </row>
    <row r="5" spans="1:13" x14ac:dyDescent="0.25">
      <c r="A5" s="9">
        <v>0.93263888888888891</v>
      </c>
      <c r="B5" s="10">
        <v>1</v>
      </c>
      <c r="C5" s="36"/>
      <c r="D5" s="16">
        <v>575</v>
      </c>
      <c r="E5" s="12">
        <f t="shared" si="0"/>
        <v>593.97499999999991</v>
      </c>
      <c r="F5" s="13"/>
      <c r="G5" s="32"/>
      <c r="H5" s="13">
        <v>98</v>
      </c>
      <c r="I5" s="13">
        <v>98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826.4</v>
      </c>
      <c r="G6" s="32" t="e">
        <f>-(F5-#REF!)/2/1000+G5</f>
        <v>#REF!</v>
      </c>
      <c r="H6" s="15"/>
      <c r="I6" s="15">
        <v>99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/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/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-3.9740000000000002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106</v>
      </c>
      <c r="B1" s="17" t="s">
        <v>86</v>
      </c>
      <c r="C1" s="2"/>
      <c r="D1" s="2" t="s">
        <v>2</v>
      </c>
      <c r="E1" s="3">
        <v>0.98799999999999999</v>
      </c>
      <c r="F1" s="4"/>
      <c r="G1" s="5">
        <v>43054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9894</v>
      </c>
      <c r="G4" s="14">
        <v>15.25</v>
      </c>
      <c r="H4" s="4"/>
      <c r="I4" s="15">
        <v>100</v>
      </c>
      <c r="K4" s="17"/>
      <c r="L4" s="31"/>
    </row>
    <row r="5" spans="1:13" x14ac:dyDescent="0.25">
      <c r="A5" s="9">
        <v>0.97083333333333333</v>
      </c>
      <c r="B5" s="10">
        <v>1</v>
      </c>
      <c r="C5" s="36"/>
      <c r="D5" s="16">
        <v>575</v>
      </c>
      <c r="E5" s="12">
        <f t="shared" si="0"/>
        <v>568.1</v>
      </c>
      <c r="F5" s="13"/>
      <c r="G5" s="32"/>
      <c r="H5" s="13">
        <v>101</v>
      </c>
      <c r="I5" s="13">
        <v>101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790.4</v>
      </c>
      <c r="G6" s="32" t="e">
        <f>-(F5-#REF!)/2/1000+G5</f>
        <v>#REF!</v>
      </c>
      <c r="H6" s="15"/>
      <c r="I6" s="15">
        <v>102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/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/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-3.9576000000000002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107</v>
      </c>
      <c r="B1" s="17" t="s">
        <v>105</v>
      </c>
      <c r="C1" s="2"/>
      <c r="D1" s="2" t="s">
        <v>2</v>
      </c>
      <c r="E1" s="3">
        <v>0.95499999999999996</v>
      </c>
      <c r="F1" s="4"/>
      <c r="G1" s="5">
        <v>43055</v>
      </c>
      <c r="H1" s="37" t="s">
        <v>108</v>
      </c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9894</v>
      </c>
      <c r="G4" s="14">
        <v>15.3</v>
      </c>
      <c r="H4" s="4"/>
      <c r="I4" s="15" t="s">
        <v>109</v>
      </c>
      <c r="K4" s="17"/>
      <c r="L4" s="31"/>
    </row>
    <row r="5" spans="1:13" x14ac:dyDescent="0.25">
      <c r="A5" s="9"/>
      <c r="B5" s="10">
        <v>1</v>
      </c>
      <c r="C5" s="36"/>
      <c r="D5" s="16">
        <v>575</v>
      </c>
      <c r="E5" s="12">
        <f t="shared" si="0"/>
        <v>549.125</v>
      </c>
      <c r="F5" s="13"/>
      <c r="G5" s="32"/>
      <c r="H5" s="13"/>
      <c r="I5" s="13"/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764</v>
      </c>
      <c r="G6" s="32" t="e">
        <f>-(F5-#REF!)/2/1000+G5</f>
        <v>#REF!</v>
      </c>
      <c r="H6" s="15"/>
      <c r="I6" s="15"/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/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/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-3.9576000000000002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110</v>
      </c>
      <c r="B1" s="17" t="s">
        <v>86</v>
      </c>
      <c r="C1" s="2"/>
      <c r="D1" s="2" t="s">
        <v>2</v>
      </c>
      <c r="E1" s="3">
        <v>1.113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9930</v>
      </c>
      <c r="G4" s="14">
        <v>15.25</v>
      </c>
      <c r="H4" s="4"/>
      <c r="I4" s="15">
        <v>103</v>
      </c>
      <c r="K4" s="17"/>
      <c r="L4" s="31"/>
    </row>
    <row r="5" spans="1:13" x14ac:dyDescent="0.25">
      <c r="A5" s="9">
        <v>1.0416666666666666E-2</v>
      </c>
      <c r="B5" s="10">
        <v>1</v>
      </c>
      <c r="C5" s="36"/>
      <c r="D5" s="16">
        <v>575</v>
      </c>
      <c r="E5" s="12">
        <f t="shared" si="0"/>
        <v>639.97500000000002</v>
      </c>
      <c r="F5" s="13"/>
      <c r="G5" s="32"/>
      <c r="H5" s="13">
        <v>104</v>
      </c>
      <c r="I5" s="13">
        <v>104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890.4</v>
      </c>
      <c r="G6" s="32" t="e">
        <f>-(F5-#REF!)/2/1000+G5</f>
        <v>#REF!</v>
      </c>
      <c r="H6" s="15"/>
      <c r="I6" s="15">
        <v>105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/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/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-3.972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111</v>
      </c>
      <c r="B1" s="17" t="s">
        <v>1</v>
      </c>
      <c r="C1" s="2"/>
      <c r="D1" s="2" t="s">
        <v>2</v>
      </c>
      <c r="E1" s="3">
        <v>0.92400000000000004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9879</v>
      </c>
      <c r="G4" s="14">
        <v>15.35</v>
      </c>
      <c r="H4" s="4"/>
      <c r="I4" s="15">
        <v>106</v>
      </c>
      <c r="K4" s="17"/>
      <c r="L4" s="31"/>
    </row>
    <row r="5" spans="1:13" x14ac:dyDescent="0.25">
      <c r="A5" s="9">
        <v>5.0694444444444445E-2</v>
      </c>
      <c r="B5" s="10">
        <v>1</v>
      </c>
      <c r="C5" s="13">
        <v>14</v>
      </c>
      <c r="D5" s="16">
        <v>575</v>
      </c>
      <c r="E5" s="12">
        <f t="shared" si="0"/>
        <v>531.30000000000007</v>
      </c>
      <c r="F5" s="13"/>
      <c r="G5" s="32"/>
      <c r="H5" s="13">
        <v>107</v>
      </c>
      <c r="I5" s="13">
        <v>107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739.2</v>
      </c>
      <c r="G6" s="32" t="e">
        <f>-(F5-#REF!)/2/1000+G5</f>
        <v>#REF!</v>
      </c>
      <c r="H6" s="15"/>
      <c r="I6" s="15">
        <v>108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/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/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-3.9516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112</v>
      </c>
      <c r="B1" s="17" t="s">
        <v>1</v>
      </c>
      <c r="C1" s="2"/>
      <c r="D1" s="2" t="s">
        <v>2</v>
      </c>
      <c r="E1" s="3">
        <v>0.80100000000000005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9930</v>
      </c>
      <c r="G4" s="14">
        <v>15.25</v>
      </c>
      <c r="H4" s="28"/>
      <c r="I4" s="15">
        <v>109</v>
      </c>
      <c r="K4" s="17"/>
      <c r="L4" s="31"/>
    </row>
    <row r="5" spans="1:13" x14ac:dyDescent="0.25">
      <c r="A5" s="9">
        <v>0.11805555555555555</v>
      </c>
      <c r="B5" s="10">
        <v>1</v>
      </c>
      <c r="C5" s="36"/>
      <c r="D5" s="16">
        <v>575</v>
      </c>
      <c r="E5" s="12">
        <f t="shared" si="0"/>
        <v>460.57500000000005</v>
      </c>
      <c r="F5" s="13">
        <v>11945</v>
      </c>
      <c r="G5" s="32"/>
      <c r="H5" s="13">
        <v>110</v>
      </c>
      <c r="I5" s="13"/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640.80000000000007</v>
      </c>
      <c r="G6" s="32" t="e">
        <f>-(F5-#REF!)/2/1000+G5</f>
        <v>#REF!</v>
      </c>
      <c r="H6" s="15"/>
      <c r="I6" s="15"/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110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111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-3.972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113</v>
      </c>
      <c r="B1" s="17" t="s">
        <v>114</v>
      </c>
      <c r="C1" s="2"/>
      <c r="D1" s="2" t="s">
        <v>2</v>
      </c>
      <c r="E1" s="3">
        <v>0.97899999999999998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9905</v>
      </c>
      <c r="G4" s="14">
        <v>15.4</v>
      </c>
      <c r="H4" s="4"/>
      <c r="I4" s="15">
        <v>112</v>
      </c>
      <c r="K4" s="17"/>
      <c r="L4" s="31"/>
    </row>
    <row r="5" spans="1:13" x14ac:dyDescent="0.25">
      <c r="A5" s="9">
        <v>0.17083333333333334</v>
      </c>
      <c r="B5" s="10">
        <v>1</v>
      </c>
      <c r="C5" s="13" t="s">
        <v>115</v>
      </c>
      <c r="D5" s="16">
        <v>575</v>
      </c>
      <c r="E5" s="12">
        <f t="shared" si="0"/>
        <v>562.92499999999995</v>
      </c>
      <c r="F5" s="13">
        <v>11392</v>
      </c>
      <c r="G5" s="32"/>
      <c r="H5" s="13">
        <v>113</v>
      </c>
      <c r="I5" s="13"/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783.19999999999993</v>
      </c>
      <c r="G6" s="32" t="e">
        <f>-(F5-#REF!)/2/1000+G5</f>
        <v>#REF!</v>
      </c>
      <c r="H6" s="15"/>
      <c r="I6" s="15"/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21"/>
      <c r="H15" s="10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113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114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-3.9619999999999997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116</v>
      </c>
      <c r="B1" s="17" t="s">
        <v>117</v>
      </c>
      <c r="C1" s="2"/>
      <c r="D1" s="2" t="s">
        <v>2</v>
      </c>
      <c r="E1" s="3">
        <v>0.84199999999999997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9882</v>
      </c>
      <c r="G4" s="14">
        <v>15.5</v>
      </c>
      <c r="H4" s="4"/>
      <c r="I4" s="15">
        <v>115</v>
      </c>
      <c r="K4" s="17"/>
      <c r="L4" s="31"/>
    </row>
    <row r="5" spans="1:13" x14ac:dyDescent="0.25">
      <c r="A5" s="9">
        <v>0.19513888888888889</v>
      </c>
      <c r="B5" s="10">
        <v>1</v>
      </c>
      <c r="C5" s="13" t="s">
        <v>118</v>
      </c>
      <c r="D5" s="16">
        <v>575</v>
      </c>
      <c r="E5" s="12">
        <f t="shared" si="0"/>
        <v>484.15</v>
      </c>
      <c r="F5" s="13">
        <v>11461</v>
      </c>
      <c r="G5" s="32"/>
      <c r="H5" s="13">
        <v>116</v>
      </c>
      <c r="I5" s="13">
        <v>116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673.6</v>
      </c>
      <c r="G6" s="32" t="e">
        <f>-(F5-#REF!)/2/1000+G5</f>
        <v>#REF!</v>
      </c>
      <c r="H6" s="15"/>
      <c r="I6" s="15"/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>
        <v>116</v>
      </c>
      <c r="H15" s="13" t="s">
        <v>119</v>
      </c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117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118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-3.9527999999999999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120</v>
      </c>
      <c r="B1" s="17" t="s">
        <v>1</v>
      </c>
      <c r="C1" s="2"/>
      <c r="D1" s="2" t="s">
        <v>2</v>
      </c>
      <c r="E1" s="3">
        <v>0.82299999999999995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9912</v>
      </c>
      <c r="G4" s="14">
        <v>15.35</v>
      </c>
      <c r="H4" s="4"/>
      <c r="I4" s="15">
        <v>119</v>
      </c>
      <c r="K4" s="17"/>
      <c r="L4" s="31"/>
    </row>
    <row r="5" spans="1:13" x14ac:dyDescent="0.25">
      <c r="A5" s="9">
        <v>0.2361111111111111</v>
      </c>
      <c r="B5" s="10">
        <v>1</v>
      </c>
      <c r="C5" s="13" t="s">
        <v>118</v>
      </c>
      <c r="D5" s="16">
        <v>575</v>
      </c>
      <c r="E5" s="12">
        <f t="shared" si="0"/>
        <v>473.22499999999997</v>
      </c>
      <c r="F5" s="13"/>
      <c r="G5" s="32"/>
      <c r="H5" s="13">
        <v>120</v>
      </c>
      <c r="I5" s="13"/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658.4</v>
      </c>
      <c r="G6" s="32" t="e">
        <f>-(F5-#REF!)/2/1000+G5</f>
        <v>#REF!</v>
      </c>
      <c r="H6" s="15"/>
      <c r="I6" s="15"/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120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121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-3.9648000000000003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121</v>
      </c>
      <c r="B1" s="17" t="s">
        <v>117</v>
      </c>
      <c r="C1" s="2"/>
      <c r="D1" s="2" t="s">
        <v>2</v>
      </c>
      <c r="E1" s="3">
        <v>0.90500000000000003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9862</v>
      </c>
      <c r="G4" s="14">
        <v>15.6</v>
      </c>
      <c r="H4" s="4"/>
      <c r="I4" s="15">
        <v>122</v>
      </c>
      <c r="K4" s="17"/>
      <c r="L4" s="31"/>
    </row>
    <row r="5" spans="1:13" x14ac:dyDescent="0.25">
      <c r="A5" s="9">
        <v>0.2361111111111111</v>
      </c>
      <c r="B5" s="10">
        <v>1</v>
      </c>
      <c r="C5" s="13" t="s">
        <v>118</v>
      </c>
      <c r="D5" s="16">
        <v>575</v>
      </c>
      <c r="E5" s="12">
        <f t="shared" si="0"/>
        <v>520.375</v>
      </c>
      <c r="F5" s="13">
        <v>11845</v>
      </c>
      <c r="G5" s="32"/>
      <c r="H5" s="13">
        <v>123</v>
      </c>
      <c r="I5" s="13"/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724</v>
      </c>
      <c r="G6" s="32" t="e">
        <f>-(F5-#REF!)/2/1000+G5</f>
        <v>#REF!</v>
      </c>
      <c r="H6" s="15"/>
      <c r="I6" s="15"/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123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124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-3.9447999999999999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122</v>
      </c>
      <c r="B1" s="17" t="s">
        <v>117</v>
      </c>
      <c r="C1" s="2"/>
      <c r="D1" s="2" t="s">
        <v>2</v>
      </c>
      <c r="E1" s="3">
        <v>0.99299999999999999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9904</v>
      </c>
      <c r="G4" s="14">
        <v>15.6</v>
      </c>
      <c r="H4" s="4"/>
      <c r="I4" s="15">
        <v>125</v>
      </c>
      <c r="K4" s="17"/>
      <c r="L4" s="31"/>
    </row>
    <row r="5" spans="1:13" x14ac:dyDescent="0.25">
      <c r="A5" s="9">
        <v>0.2361111111111111</v>
      </c>
      <c r="B5" s="10">
        <v>1</v>
      </c>
      <c r="C5" s="13" t="s">
        <v>118</v>
      </c>
      <c r="D5" s="16">
        <v>575</v>
      </c>
      <c r="E5" s="12">
        <f t="shared" si="0"/>
        <v>570.97500000000002</v>
      </c>
      <c r="F5" s="13">
        <v>11660</v>
      </c>
      <c r="G5" s="32"/>
      <c r="H5" s="13">
        <v>126</v>
      </c>
      <c r="I5" s="13"/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794.4</v>
      </c>
      <c r="G6" s="32" t="e">
        <f>-(F5-#REF!)/2/1000+G5</f>
        <v>#REF!</v>
      </c>
      <c r="H6" s="15"/>
      <c r="I6" s="15"/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126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127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-3.9615999999999998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123</v>
      </c>
      <c r="B1" s="17" t="s">
        <v>86</v>
      </c>
      <c r="C1" s="2"/>
      <c r="D1" s="2" t="s">
        <v>2</v>
      </c>
      <c r="E1" s="3">
        <v>1.1000000000000001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9930</v>
      </c>
      <c r="G4" s="14">
        <v>15.6</v>
      </c>
      <c r="H4" s="4"/>
      <c r="I4" s="15">
        <v>128</v>
      </c>
      <c r="K4" s="17"/>
      <c r="L4" s="31"/>
    </row>
    <row r="5" spans="1:13" x14ac:dyDescent="0.25">
      <c r="A5" s="9">
        <v>0.2361111111111111</v>
      </c>
      <c r="B5" s="10">
        <v>1</v>
      </c>
      <c r="C5" s="13" t="s">
        <v>124</v>
      </c>
      <c r="D5" s="16">
        <v>575</v>
      </c>
      <c r="E5" s="12">
        <f t="shared" si="0"/>
        <v>632.5</v>
      </c>
      <c r="F5" s="13">
        <v>12007</v>
      </c>
      <c r="G5" s="32"/>
      <c r="H5" s="13">
        <v>129</v>
      </c>
      <c r="I5" s="13"/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880.00000000000011</v>
      </c>
      <c r="G6" s="32" t="e">
        <f>-(F5-#REF!)/2/1000+G5</f>
        <v>#REF!</v>
      </c>
      <c r="H6" s="15"/>
      <c r="I6" s="15"/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129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130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-3.972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125</v>
      </c>
      <c r="B1" s="17" t="s">
        <v>86</v>
      </c>
      <c r="C1" s="2"/>
      <c r="D1" s="2" t="s">
        <v>2</v>
      </c>
      <c r="E1" s="3">
        <v>1.0209999999999999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9940</v>
      </c>
      <c r="G4" s="14">
        <v>15.6</v>
      </c>
      <c r="H4" s="4"/>
      <c r="I4" s="15">
        <v>131</v>
      </c>
      <c r="K4" s="17"/>
      <c r="L4" s="31"/>
    </row>
    <row r="5" spans="1:13" x14ac:dyDescent="0.25">
      <c r="A5" s="9">
        <v>0.39583333333333331</v>
      </c>
      <c r="B5" s="10">
        <v>1</v>
      </c>
      <c r="C5" s="13" t="s">
        <v>124</v>
      </c>
      <c r="D5" s="16">
        <v>575</v>
      </c>
      <c r="E5" s="12">
        <f t="shared" si="0"/>
        <v>587.07499999999993</v>
      </c>
      <c r="F5" s="13">
        <v>11532</v>
      </c>
      <c r="G5" s="32"/>
      <c r="H5" s="13">
        <v>132</v>
      </c>
      <c r="I5" s="13"/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816.8</v>
      </c>
      <c r="G6" s="32" t="e">
        <f>-(F5-#REF!)/2/1000+G5</f>
        <v>#REF!</v>
      </c>
      <c r="H6" s="15"/>
      <c r="I6" s="15"/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132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133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-3.976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126</v>
      </c>
      <c r="B1" s="17" t="s">
        <v>86</v>
      </c>
      <c r="C1" s="2"/>
      <c r="D1" s="2" t="s">
        <v>2</v>
      </c>
      <c r="E1" s="3">
        <v>1.0940000000000001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9945</v>
      </c>
      <c r="G4" s="14">
        <v>15.6</v>
      </c>
      <c r="H4" s="4"/>
      <c r="I4" s="15">
        <v>134</v>
      </c>
      <c r="K4" s="17"/>
      <c r="L4" s="31"/>
    </row>
    <row r="5" spans="1:13" x14ac:dyDescent="0.25">
      <c r="A5" s="9">
        <v>0.43402777777777779</v>
      </c>
      <c r="B5" s="10">
        <v>1</v>
      </c>
      <c r="C5" s="13" t="s">
        <v>124</v>
      </c>
      <c r="D5" s="16">
        <v>575</v>
      </c>
      <c r="E5" s="12">
        <f t="shared" si="0"/>
        <v>629.05000000000007</v>
      </c>
      <c r="F5" s="13">
        <v>11803</v>
      </c>
      <c r="G5" s="32"/>
      <c r="H5" s="13">
        <v>135</v>
      </c>
      <c r="I5" s="13">
        <v>135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875.2</v>
      </c>
      <c r="G6" s="32" t="e">
        <f>-(F5-#REF!)/2/1000+G5</f>
        <v>#REF!</v>
      </c>
      <c r="H6" s="15"/>
      <c r="I6" s="15">
        <v>136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132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133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-3.9780000000000002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127</v>
      </c>
      <c r="B1" s="17" t="s">
        <v>86</v>
      </c>
      <c r="C1" s="2"/>
      <c r="D1" s="2" t="s">
        <v>2</v>
      </c>
      <c r="E1" s="3">
        <v>1.0169999999999999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0.47708333333333336</v>
      </c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9879</v>
      </c>
      <c r="G4" s="14">
        <v>15.3</v>
      </c>
      <c r="H4" s="4"/>
      <c r="I4" s="15">
        <v>137</v>
      </c>
      <c r="K4" s="17"/>
      <c r="L4" s="31"/>
    </row>
    <row r="5" spans="1:13" x14ac:dyDescent="0.25">
      <c r="A5" s="9"/>
      <c r="B5" s="10">
        <v>1</v>
      </c>
      <c r="C5" s="13" t="s">
        <v>118</v>
      </c>
      <c r="D5" s="16">
        <v>575</v>
      </c>
      <c r="E5" s="12">
        <f t="shared" si="0"/>
        <v>584.77499999999998</v>
      </c>
      <c r="F5" s="13"/>
      <c r="G5" s="32"/>
      <c r="H5" s="13">
        <v>138</v>
      </c>
      <c r="I5" s="13">
        <v>138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813.59999999999991</v>
      </c>
      <c r="G6" s="32" t="e">
        <f>-(F5-#REF!)/2/1000+G5</f>
        <v>#REF!</v>
      </c>
      <c r="H6" s="15"/>
      <c r="I6" s="15">
        <v>139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132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133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-3.9516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128</v>
      </c>
      <c r="B1" s="17" t="s">
        <v>86</v>
      </c>
      <c r="C1" s="2"/>
      <c r="D1" s="2" t="s">
        <v>2</v>
      </c>
      <c r="E1" s="3">
        <v>1.1339999999999999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0.51597222222222228</v>
      </c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9920</v>
      </c>
      <c r="G4" s="14">
        <v>15.3</v>
      </c>
      <c r="H4" s="4"/>
      <c r="I4" s="15">
        <v>140</v>
      </c>
      <c r="K4" s="17"/>
      <c r="L4" s="31"/>
    </row>
    <row r="5" spans="1:13" x14ac:dyDescent="0.25">
      <c r="A5" s="9"/>
      <c r="B5" s="10">
        <v>1</v>
      </c>
      <c r="C5" s="13" t="s">
        <v>129</v>
      </c>
      <c r="D5" s="16">
        <v>575</v>
      </c>
      <c r="E5" s="12">
        <f t="shared" si="0"/>
        <v>652.04999999999995</v>
      </c>
      <c r="F5" s="13">
        <v>11662</v>
      </c>
      <c r="G5" s="32"/>
      <c r="H5" s="13">
        <v>141</v>
      </c>
      <c r="I5" s="13">
        <v>141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907.19999999999993</v>
      </c>
      <c r="G6" s="32" t="e">
        <f>-(F5-#REF!)/2/1000+G5</f>
        <v>#REF!</v>
      </c>
      <c r="H6" s="15"/>
      <c r="I6" s="15">
        <v>142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132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133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-3.968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130</v>
      </c>
      <c r="B1" s="17" t="s">
        <v>86</v>
      </c>
      <c r="C1" s="2"/>
      <c r="D1" s="2" t="s">
        <v>2</v>
      </c>
      <c r="E1" s="3">
        <v>1.125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9915</v>
      </c>
      <c r="G4" s="14">
        <v>15.3</v>
      </c>
      <c r="H4" s="4"/>
      <c r="I4" s="15">
        <v>143</v>
      </c>
      <c r="K4" s="17"/>
      <c r="L4" s="31"/>
    </row>
    <row r="5" spans="1:13" x14ac:dyDescent="0.25">
      <c r="A5" s="9"/>
      <c r="B5" s="10">
        <v>1</v>
      </c>
      <c r="C5" s="13" t="s">
        <v>129</v>
      </c>
      <c r="D5" s="16">
        <v>575</v>
      </c>
      <c r="E5" s="12">
        <f t="shared" si="0"/>
        <v>646.875</v>
      </c>
      <c r="F5" s="13">
        <v>11670</v>
      </c>
      <c r="G5" s="32"/>
      <c r="H5" s="13">
        <v>144</v>
      </c>
      <c r="I5" s="13">
        <v>144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900</v>
      </c>
      <c r="G6" s="32" t="e">
        <f>-(F5-#REF!)/2/1000+G5</f>
        <v>#REF!</v>
      </c>
      <c r="H6" s="15"/>
      <c r="I6" s="15">
        <v>145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132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133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-3.9660000000000002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131</v>
      </c>
      <c r="B1" s="17" t="s">
        <v>86</v>
      </c>
      <c r="C1" s="2"/>
      <c r="D1" s="2" t="s">
        <v>2</v>
      </c>
      <c r="E1" s="3">
        <v>0.995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9945</v>
      </c>
      <c r="G4" s="14">
        <v>15.3</v>
      </c>
      <c r="H4" s="4"/>
      <c r="I4" s="15">
        <v>146</v>
      </c>
      <c r="K4" s="17"/>
      <c r="L4" s="31"/>
    </row>
    <row r="5" spans="1:13" x14ac:dyDescent="0.25">
      <c r="A5" s="9"/>
      <c r="B5" s="10">
        <v>1</v>
      </c>
      <c r="C5" s="13" t="s">
        <v>93</v>
      </c>
      <c r="D5" s="16">
        <v>575</v>
      </c>
      <c r="E5" s="12">
        <f t="shared" si="0"/>
        <v>572.125</v>
      </c>
      <c r="F5" s="13">
        <v>11895</v>
      </c>
      <c r="G5" s="32"/>
      <c r="H5" s="13">
        <v>147</v>
      </c>
      <c r="I5" s="13">
        <v>147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796</v>
      </c>
      <c r="G6" s="32" t="e">
        <f>-(F5-#REF!)/2/1000+G5</f>
        <v>#REF!</v>
      </c>
      <c r="H6" s="15"/>
      <c r="I6" s="15">
        <v>148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132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133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-3.9780000000000002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132</v>
      </c>
      <c r="B1" s="17" t="s">
        <v>86</v>
      </c>
      <c r="C1" s="2"/>
      <c r="D1" s="2" t="s">
        <v>2</v>
      </c>
      <c r="E1" s="3">
        <v>1.0960000000000001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9915</v>
      </c>
      <c r="G4" s="14">
        <v>15.3</v>
      </c>
      <c r="H4" s="4"/>
      <c r="I4" s="15">
        <v>149</v>
      </c>
      <c r="K4" s="17"/>
      <c r="L4" s="31"/>
    </row>
    <row r="5" spans="1:13" x14ac:dyDescent="0.25">
      <c r="A5" s="9"/>
      <c r="B5" s="10">
        <v>1</v>
      </c>
      <c r="C5" s="13" t="s">
        <v>133</v>
      </c>
      <c r="D5" s="16">
        <v>575</v>
      </c>
      <c r="E5" s="12">
        <f t="shared" si="0"/>
        <v>630.20000000000005</v>
      </c>
      <c r="F5" s="13">
        <v>11850</v>
      </c>
      <c r="G5" s="32"/>
      <c r="H5" s="13">
        <v>150</v>
      </c>
      <c r="I5" s="13">
        <v>150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876.80000000000007</v>
      </c>
      <c r="G6" s="32" t="e">
        <f>-(F5-#REF!)/2/1000+G5</f>
        <v>#REF!</v>
      </c>
      <c r="H6" s="15"/>
      <c r="I6" s="15">
        <v>151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132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133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-3.9660000000000002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134</v>
      </c>
      <c r="B1" s="17" t="s">
        <v>86</v>
      </c>
      <c r="C1" s="2"/>
      <c r="D1" s="2" t="s">
        <v>2</v>
      </c>
      <c r="E1" s="3">
        <v>1.0069999999999999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9920</v>
      </c>
      <c r="G4" s="14">
        <v>15.3</v>
      </c>
      <c r="H4" s="4"/>
      <c r="I4" s="15">
        <v>152</v>
      </c>
      <c r="K4" s="17"/>
      <c r="L4" s="31"/>
    </row>
    <row r="5" spans="1:13" x14ac:dyDescent="0.25">
      <c r="A5" s="9"/>
      <c r="B5" s="10">
        <v>1</v>
      </c>
      <c r="C5" s="13" t="s">
        <v>129</v>
      </c>
      <c r="D5" s="16">
        <v>575</v>
      </c>
      <c r="E5" s="12">
        <f t="shared" si="0"/>
        <v>579.02499999999998</v>
      </c>
      <c r="F5" s="13">
        <v>11829</v>
      </c>
      <c r="G5" s="32"/>
      <c r="H5" s="13">
        <v>153</v>
      </c>
      <c r="I5" s="13">
        <v>153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805.59999999999991</v>
      </c>
      <c r="G6" s="32" t="e">
        <f>-(F5-#REF!)/2/1000+G5</f>
        <v>#REF!</v>
      </c>
      <c r="H6" s="15"/>
      <c r="I6" s="15">
        <v>154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132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133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-3.968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135</v>
      </c>
      <c r="B1" s="17" t="s">
        <v>86</v>
      </c>
      <c r="C1" s="2"/>
      <c r="D1" s="2" t="s">
        <v>2</v>
      </c>
      <c r="E1" s="3">
        <v>1.014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9945</v>
      </c>
      <c r="G4" s="14">
        <v>15.3</v>
      </c>
      <c r="H4" s="4"/>
      <c r="I4" s="15">
        <v>155</v>
      </c>
      <c r="K4" s="17"/>
      <c r="L4" s="31"/>
    </row>
    <row r="5" spans="1:13" x14ac:dyDescent="0.25">
      <c r="A5" s="9"/>
      <c r="B5" s="10">
        <v>1</v>
      </c>
      <c r="C5" s="13" t="s">
        <v>136</v>
      </c>
      <c r="D5" s="16">
        <v>575</v>
      </c>
      <c r="E5" s="12">
        <f t="shared" si="0"/>
        <v>583.04999999999995</v>
      </c>
      <c r="F5" s="13">
        <v>11706</v>
      </c>
      <c r="G5" s="32"/>
      <c r="H5" s="13">
        <v>156</v>
      </c>
      <c r="I5" s="13">
        <v>156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811.2</v>
      </c>
      <c r="G6" s="32" t="e">
        <f>-(F5-#REF!)/2/1000+G5</f>
        <v>#REF!</v>
      </c>
      <c r="H6" s="15"/>
      <c r="I6" s="15">
        <v>157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132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133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-3.9780000000000002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137</v>
      </c>
      <c r="B1" s="2" t="s">
        <v>1</v>
      </c>
      <c r="C1" s="2"/>
      <c r="D1" s="2" t="s">
        <v>2</v>
      </c>
      <c r="E1" s="3">
        <v>0.77500000000000002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11" si="0">D4*$E$1</f>
        <v>0</v>
      </c>
      <c r="F4" s="13">
        <v>9879</v>
      </c>
      <c r="G4" s="14">
        <v>15.25</v>
      </c>
      <c r="H4" s="4"/>
      <c r="I4" s="15">
        <v>158</v>
      </c>
      <c r="K4" s="17" t="s">
        <v>138</v>
      </c>
      <c r="L4" s="31"/>
    </row>
    <row r="5" spans="1:13" x14ac:dyDescent="0.25">
      <c r="A5" s="9">
        <v>0.73958333333333337</v>
      </c>
      <c r="B5" s="10">
        <v>1</v>
      </c>
      <c r="C5" s="13" t="s">
        <v>139</v>
      </c>
      <c r="D5" s="16">
        <v>575</v>
      </c>
      <c r="E5" s="12">
        <f t="shared" si="0"/>
        <v>445.625</v>
      </c>
      <c r="F5" s="13">
        <v>10297</v>
      </c>
      <c r="G5" s="14">
        <f t="shared" ref="G5:G11" si="1">-(F5-F4)/2/1000+G4</f>
        <v>15.041</v>
      </c>
      <c r="H5" s="13">
        <v>159</v>
      </c>
      <c r="I5" s="13">
        <v>159</v>
      </c>
      <c r="K5" s="14">
        <f t="shared" ref="K5:K11" si="2">-($F5-$F$4)/2/1000+G4</f>
        <v>15.041</v>
      </c>
      <c r="L5" s="31"/>
    </row>
    <row r="6" spans="1:13" x14ac:dyDescent="0.25">
      <c r="A6" s="9">
        <v>0.74861111111111112</v>
      </c>
      <c r="B6" s="10">
        <v>2</v>
      </c>
      <c r="C6" s="13" t="s">
        <v>140</v>
      </c>
      <c r="D6" s="16">
        <v>650</v>
      </c>
      <c r="E6" s="12">
        <f t="shared" si="0"/>
        <v>503.75</v>
      </c>
      <c r="F6" s="13">
        <v>10548</v>
      </c>
      <c r="G6" s="14">
        <f t="shared" si="1"/>
        <v>14.9155</v>
      </c>
      <c r="H6" s="13">
        <v>160</v>
      </c>
      <c r="I6" s="15">
        <v>160</v>
      </c>
      <c r="K6" s="14">
        <f t="shared" si="2"/>
        <v>14.7065</v>
      </c>
    </row>
    <row r="7" spans="1:13" x14ac:dyDescent="0.25">
      <c r="A7" s="9">
        <v>0.76249999999999996</v>
      </c>
      <c r="B7" s="10">
        <v>3</v>
      </c>
      <c r="C7" s="13" t="s">
        <v>141</v>
      </c>
      <c r="D7" s="16">
        <v>725</v>
      </c>
      <c r="E7" s="12">
        <f t="shared" si="0"/>
        <v>561.875</v>
      </c>
      <c r="F7" s="18">
        <v>10869</v>
      </c>
      <c r="G7" s="14">
        <f t="shared" si="1"/>
        <v>14.754999999999999</v>
      </c>
      <c r="H7" s="13">
        <v>161</v>
      </c>
      <c r="I7" s="13">
        <v>161</v>
      </c>
      <c r="K7" s="14">
        <f t="shared" si="2"/>
        <v>14.420500000000001</v>
      </c>
      <c r="M7" s="17"/>
    </row>
    <row r="8" spans="1:13" x14ac:dyDescent="0.25">
      <c r="A8" s="9">
        <v>0.77361111111111114</v>
      </c>
      <c r="B8" s="10">
        <v>4</v>
      </c>
      <c r="C8" s="13" t="s">
        <v>142</v>
      </c>
      <c r="D8" s="16">
        <v>800</v>
      </c>
      <c r="E8" s="12">
        <f t="shared" si="0"/>
        <v>620</v>
      </c>
      <c r="F8" s="18">
        <v>11255</v>
      </c>
      <c r="G8" s="14">
        <f t="shared" si="1"/>
        <v>14.561999999999999</v>
      </c>
      <c r="H8" s="13">
        <v>162</v>
      </c>
      <c r="I8" s="15">
        <v>162</v>
      </c>
      <c r="K8" s="14">
        <f t="shared" si="2"/>
        <v>14.066999999999998</v>
      </c>
    </row>
    <row r="9" spans="1:13" x14ac:dyDescent="0.25">
      <c r="A9" s="9">
        <v>0.78472222222222221</v>
      </c>
      <c r="B9" s="10">
        <v>5</v>
      </c>
      <c r="C9" s="13" t="s">
        <v>143</v>
      </c>
      <c r="D9" s="16">
        <v>775</v>
      </c>
      <c r="E9" s="12">
        <f t="shared" si="0"/>
        <v>600.625</v>
      </c>
      <c r="F9" s="13">
        <v>11758</v>
      </c>
      <c r="G9" s="14">
        <f t="shared" si="1"/>
        <v>14.310499999999999</v>
      </c>
      <c r="H9" s="13">
        <v>163</v>
      </c>
      <c r="I9" s="13">
        <v>163</v>
      </c>
      <c r="J9" s="17" t="s">
        <v>144</v>
      </c>
      <c r="K9" s="14">
        <f t="shared" si="2"/>
        <v>13.622499999999999</v>
      </c>
    </row>
    <row r="10" spans="1:13" x14ac:dyDescent="0.25">
      <c r="A10" s="9">
        <v>0.79513888888888884</v>
      </c>
      <c r="B10" s="10">
        <v>6</v>
      </c>
      <c r="C10" s="13" t="s">
        <v>145</v>
      </c>
      <c r="D10" s="16">
        <v>750</v>
      </c>
      <c r="E10" s="12">
        <f t="shared" si="0"/>
        <v>581.25</v>
      </c>
      <c r="F10" s="13">
        <v>11780</v>
      </c>
      <c r="G10" s="14">
        <f t="shared" si="1"/>
        <v>14.2995</v>
      </c>
      <c r="H10" s="13">
        <v>164</v>
      </c>
      <c r="I10" s="15">
        <v>164</v>
      </c>
      <c r="K10" s="14">
        <f t="shared" si="2"/>
        <v>13.36</v>
      </c>
      <c r="L10" s="17" t="s">
        <v>146</v>
      </c>
    </row>
    <row r="11" spans="1:13" x14ac:dyDescent="0.25">
      <c r="A11" s="9"/>
      <c r="B11" s="10">
        <v>7</v>
      </c>
      <c r="C11" s="13"/>
      <c r="D11" s="16">
        <v>725</v>
      </c>
      <c r="E11" s="12">
        <f t="shared" si="0"/>
        <v>561.875</v>
      </c>
      <c r="F11" s="10"/>
      <c r="G11" s="14">
        <f t="shared" si="1"/>
        <v>20.189499999999999</v>
      </c>
      <c r="H11" s="13"/>
      <c r="I11" s="13"/>
      <c r="K11" s="14">
        <f t="shared" si="2"/>
        <v>19.239000000000001</v>
      </c>
    </row>
    <row r="12" spans="1:13" x14ac:dyDescent="0.25">
      <c r="A12" s="20"/>
      <c r="B12" s="10">
        <v>8</v>
      </c>
      <c r="C12" s="10"/>
      <c r="D12" s="11"/>
      <c r="E12" s="12"/>
      <c r="F12" s="27"/>
      <c r="G12" s="21"/>
      <c r="H12" s="10"/>
      <c r="I12" s="10"/>
    </row>
    <row r="13" spans="1:13" x14ac:dyDescent="0.25">
      <c r="A13" s="20"/>
      <c r="B13" s="10">
        <v>9</v>
      </c>
      <c r="C13" s="10"/>
      <c r="D13" s="11"/>
      <c r="E13" s="12"/>
      <c r="F13" s="27"/>
      <c r="G13" s="21"/>
      <c r="H13" s="10"/>
      <c r="I13" s="19" t="s">
        <v>19</v>
      </c>
    </row>
    <row r="14" spans="1:13" x14ac:dyDescent="0.25">
      <c r="A14" s="20"/>
      <c r="B14" s="10">
        <v>10</v>
      </c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165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166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0.75160000000000049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147</v>
      </c>
      <c r="B1" s="17" t="s">
        <v>86</v>
      </c>
      <c r="C1" s="2"/>
      <c r="D1" s="2" t="s">
        <v>2</v>
      </c>
      <c r="E1" s="3">
        <v>0.98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0.81388888888888888</v>
      </c>
      <c r="B4" s="10">
        <v>0</v>
      </c>
      <c r="C4" s="10">
        <v>0</v>
      </c>
      <c r="D4" s="11">
        <v>0</v>
      </c>
      <c r="E4" s="12">
        <f t="shared" ref="E4:E6" si="0">D4*$E$1</f>
        <v>0</v>
      </c>
      <c r="F4" s="13">
        <v>9934</v>
      </c>
      <c r="G4" s="14">
        <v>15.3</v>
      </c>
      <c r="H4" s="4"/>
      <c r="I4" s="15">
        <v>166</v>
      </c>
      <c r="K4" s="17"/>
      <c r="L4" s="31"/>
    </row>
    <row r="5" spans="1:13" x14ac:dyDescent="0.25">
      <c r="A5" s="9"/>
      <c r="B5" s="10">
        <v>1</v>
      </c>
      <c r="C5" s="13" t="s">
        <v>133</v>
      </c>
      <c r="D5" s="16">
        <v>575</v>
      </c>
      <c r="E5" s="12">
        <f t="shared" si="0"/>
        <v>563.5</v>
      </c>
      <c r="F5" s="13">
        <v>11838</v>
      </c>
      <c r="G5" s="32"/>
      <c r="H5" s="13">
        <v>167</v>
      </c>
      <c r="I5" s="13">
        <v>167</v>
      </c>
      <c r="J5" s="17"/>
      <c r="K5" s="17"/>
      <c r="L5" s="31"/>
    </row>
    <row r="6" spans="1:13" x14ac:dyDescent="0.25">
      <c r="A6" s="9"/>
      <c r="B6" s="10">
        <v>2</v>
      </c>
      <c r="C6" s="13"/>
      <c r="D6" s="16">
        <v>800</v>
      </c>
      <c r="E6" s="12">
        <f t="shared" si="0"/>
        <v>784</v>
      </c>
      <c r="G6" s="32" t="e">
        <f>-(F5-#REF!)/2/1000+G5</f>
        <v>#REF!</v>
      </c>
      <c r="H6" s="15"/>
      <c r="I6" s="15">
        <v>168</v>
      </c>
      <c r="J6" s="17"/>
    </row>
    <row r="7" spans="1:13" x14ac:dyDescent="0.25">
      <c r="A7" s="9"/>
      <c r="B7" s="10"/>
      <c r="C7" s="13"/>
      <c r="D7" s="16"/>
      <c r="E7" s="12"/>
      <c r="F7" s="18"/>
      <c r="G7" s="32"/>
      <c r="H7" s="13"/>
      <c r="I7" s="13"/>
      <c r="J7" s="17"/>
      <c r="K7" s="34"/>
      <c r="M7" s="17"/>
    </row>
    <row r="8" spans="1:13" x14ac:dyDescent="0.25">
      <c r="A8" s="9"/>
      <c r="B8" s="10"/>
      <c r="C8" s="13"/>
      <c r="D8" s="16"/>
      <c r="E8" s="12"/>
      <c r="F8" s="18"/>
      <c r="G8" s="32"/>
      <c r="H8" s="15"/>
      <c r="I8" s="15"/>
      <c r="J8" s="17"/>
      <c r="K8" s="17"/>
    </row>
    <row r="9" spans="1:13" x14ac:dyDescent="0.25">
      <c r="A9" s="9"/>
      <c r="B9" s="10"/>
      <c r="C9" s="13"/>
      <c r="D9" s="16"/>
      <c r="E9" s="12"/>
      <c r="F9" s="13"/>
      <c r="G9" s="32"/>
      <c r="H9" s="13"/>
      <c r="I9" s="13"/>
      <c r="K9" s="17"/>
    </row>
    <row r="10" spans="1:13" x14ac:dyDescent="0.25">
      <c r="A10" s="9"/>
      <c r="B10" s="10"/>
      <c r="C10" s="13"/>
      <c r="D10" s="16"/>
      <c r="E10" s="12"/>
      <c r="F10" s="13"/>
      <c r="G10" s="32"/>
      <c r="H10" s="15"/>
      <c r="I10" s="15"/>
      <c r="J10" s="17"/>
      <c r="K10" s="17"/>
    </row>
    <row r="11" spans="1:13" x14ac:dyDescent="0.25">
      <c r="A11" s="9"/>
      <c r="B11" s="13"/>
      <c r="C11" s="13"/>
      <c r="D11" s="16"/>
      <c r="E11" s="12"/>
      <c r="F11" s="13"/>
      <c r="G11" s="32"/>
      <c r="H11" s="13"/>
      <c r="I11" s="13"/>
      <c r="K11" s="19"/>
    </row>
    <row r="12" spans="1:13" x14ac:dyDescent="0.25">
      <c r="A12" s="35"/>
      <c r="B12" s="10"/>
      <c r="C12" s="10"/>
      <c r="D12" s="11"/>
      <c r="E12" s="12"/>
      <c r="F12" s="27"/>
      <c r="G12" s="21"/>
      <c r="H12" s="15"/>
      <c r="I12" s="15"/>
    </row>
    <row r="13" spans="1:13" x14ac:dyDescent="0.25">
      <c r="A13" s="20"/>
      <c r="B13" s="10"/>
      <c r="C13" s="10"/>
      <c r="D13" s="11"/>
      <c r="E13" s="12"/>
      <c r="F13" s="27"/>
      <c r="G13" s="21"/>
      <c r="H13" s="10"/>
    </row>
    <row r="14" spans="1:13" x14ac:dyDescent="0.25">
      <c r="A14" s="20"/>
      <c r="B14" s="10"/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132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133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-3.9736000000000002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148</v>
      </c>
      <c r="B1" s="17" t="s">
        <v>105</v>
      </c>
      <c r="C1" s="2"/>
      <c r="D1" s="2" t="s">
        <v>2</v>
      </c>
      <c r="E1" s="3">
        <v>0.91400000000000003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5" si="0">D4*$E$1</f>
        <v>0</v>
      </c>
      <c r="F4" s="13">
        <v>9935</v>
      </c>
      <c r="G4" s="14">
        <v>15.25</v>
      </c>
      <c r="H4" s="4"/>
      <c r="I4" s="15">
        <v>169</v>
      </c>
      <c r="K4" s="17"/>
      <c r="L4" s="31"/>
    </row>
    <row r="5" spans="1:13" x14ac:dyDescent="0.25">
      <c r="A5" s="9">
        <v>0.71736111111111112</v>
      </c>
      <c r="B5" s="10">
        <v>1</v>
      </c>
      <c r="C5" s="13" t="s">
        <v>139</v>
      </c>
      <c r="D5" s="16">
        <v>575</v>
      </c>
      <c r="E5" s="12">
        <f t="shared" si="0"/>
        <v>525.55000000000007</v>
      </c>
      <c r="F5" s="13">
        <v>11802</v>
      </c>
      <c r="G5" s="14">
        <f>-(F5-F4)/2/1000+G4</f>
        <v>14.3165</v>
      </c>
      <c r="H5" s="13">
        <v>170</v>
      </c>
      <c r="I5" s="13">
        <v>170</v>
      </c>
      <c r="K5" s="14">
        <f>-($F5-$F$4)/2/1000+G4</f>
        <v>14.3165</v>
      </c>
      <c r="L5" s="31"/>
    </row>
    <row r="6" spans="1:13" x14ac:dyDescent="0.25">
      <c r="A6" s="9"/>
      <c r="B6" s="10">
        <v>2</v>
      </c>
      <c r="C6" s="13"/>
      <c r="D6" s="16"/>
      <c r="E6" s="12"/>
      <c r="F6" s="13"/>
      <c r="G6" s="14"/>
      <c r="H6" s="13"/>
      <c r="I6" s="15">
        <v>171</v>
      </c>
      <c r="K6" s="14"/>
    </row>
    <row r="7" spans="1:13" x14ac:dyDescent="0.25">
      <c r="A7" s="9"/>
      <c r="B7" s="10">
        <v>3</v>
      </c>
      <c r="C7" s="13"/>
      <c r="D7" s="16"/>
      <c r="E7" s="12"/>
      <c r="F7" s="18"/>
      <c r="G7" s="14"/>
      <c r="H7" s="13"/>
      <c r="I7" s="13"/>
      <c r="K7" s="14"/>
      <c r="M7" s="17"/>
    </row>
    <row r="8" spans="1:13" x14ac:dyDescent="0.25">
      <c r="A8" s="9"/>
      <c r="B8" s="10">
        <v>4</v>
      </c>
      <c r="C8" s="13"/>
      <c r="D8" s="16"/>
      <c r="E8" s="12"/>
      <c r="F8" s="18"/>
      <c r="G8" s="14"/>
      <c r="H8" s="13"/>
      <c r="I8" s="15"/>
      <c r="K8" s="14"/>
    </row>
    <row r="9" spans="1:13" x14ac:dyDescent="0.25">
      <c r="A9" s="9"/>
      <c r="B9" s="10">
        <v>5</v>
      </c>
      <c r="C9" s="13"/>
      <c r="D9" s="16"/>
      <c r="E9" s="12"/>
      <c r="F9" s="13"/>
      <c r="G9" s="14"/>
      <c r="H9" s="13"/>
      <c r="I9" s="13"/>
      <c r="J9" s="17"/>
      <c r="K9" s="14"/>
    </row>
    <row r="10" spans="1:13" x14ac:dyDescent="0.25">
      <c r="A10" s="9"/>
      <c r="B10" s="10">
        <v>6</v>
      </c>
      <c r="C10" s="13"/>
      <c r="D10" s="16"/>
      <c r="E10" s="12"/>
      <c r="F10" s="13"/>
      <c r="G10" s="14"/>
      <c r="H10" s="13"/>
      <c r="I10" s="15"/>
      <c r="K10" s="14"/>
      <c r="L10" s="17"/>
    </row>
    <row r="11" spans="1:13" x14ac:dyDescent="0.25">
      <c r="A11" s="9"/>
      <c r="B11" s="10">
        <v>7</v>
      </c>
      <c r="C11" s="13"/>
      <c r="D11" s="16"/>
      <c r="E11" s="12"/>
      <c r="F11" s="10"/>
      <c r="G11" s="14"/>
      <c r="H11" s="13"/>
      <c r="I11" s="13"/>
      <c r="K11" s="14"/>
    </row>
    <row r="12" spans="1:13" x14ac:dyDescent="0.25">
      <c r="A12" s="20"/>
      <c r="B12" s="10">
        <v>8</v>
      </c>
      <c r="C12" s="10"/>
      <c r="D12" s="11"/>
      <c r="E12" s="12"/>
      <c r="F12" s="27"/>
      <c r="G12" s="21"/>
      <c r="H12" s="10"/>
      <c r="I12" s="10"/>
    </row>
    <row r="13" spans="1:13" x14ac:dyDescent="0.25">
      <c r="A13" s="20"/>
      <c r="B13" s="10">
        <v>9</v>
      </c>
      <c r="C13" s="10"/>
      <c r="D13" s="11"/>
      <c r="E13" s="12"/>
      <c r="F13" s="27"/>
      <c r="G13" s="21"/>
      <c r="H13" s="10"/>
      <c r="I13" s="19" t="s">
        <v>19</v>
      </c>
    </row>
    <row r="14" spans="1:13" x14ac:dyDescent="0.25">
      <c r="A14" s="20"/>
      <c r="B14" s="10">
        <v>10</v>
      </c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171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172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-3.9740000000000002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149</v>
      </c>
      <c r="B1" s="17" t="s">
        <v>105</v>
      </c>
      <c r="C1" s="2"/>
      <c r="D1" s="2" t="s">
        <v>2</v>
      </c>
      <c r="E1" s="3">
        <v>0.77500000000000002</v>
      </c>
      <c r="F1" s="4"/>
      <c r="G1" s="5">
        <v>43055</v>
      </c>
      <c r="H1" s="38" t="s">
        <v>150</v>
      </c>
      <c r="I1" s="15" t="s">
        <v>151</v>
      </c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>D4*$E$1</f>
        <v>0</v>
      </c>
      <c r="F4" s="13">
        <v>9879</v>
      </c>
      <c r="G4" s="14">
        <v>15.25</v>
      </c>
      <c r="H4" s="4"/>
      <c r="I4" s="15"/>
      <c r="K4" s="17"/>
      <c r="L4" s="31"/>
    </row>
    <row r="5" spans="1:13" x14ac:dyDescent="0.25">
      <c r="A5" s="9"/>
      <c r="B5" s="10">
        <v>1</v>
      </c>
      <c r="C5" s="13"/>
      <c r="D5" s="16"/>
      <c r="E5" s="12"/>
      <c r="F5" s="13"/>
      <c r="G5" s="14"/>
      <c r="H5" s="13"/>
      <c r="I5" s="13"/>
      <c r="K5" s="14"/>
      <c r="L5" s="31"/>
    </row>
    <row r="6" spans="1:13" x14ac:dyDescent="0.25">
      <c r="A6" s="9"/>
      <c r="B6" s="10">
        <v>2</v>
      </c>
      <c r="C6" s="13"/>
      <c r="D6" s="16"/>
      <c r="E6" s="12"/>
      <c r="F6" s="13"/>
      <c r="G6" s="14"/>
      <c r="H6" s="13"/>
      <c r="I6" s="15"/>
      <c r="K6" s="14"/>
    </row>
    <row r="7" spans="1:13" x14ac:dyDescent="0.25">
      <c r="A7" s="9"/>
      <c r="B7" s="10">
        <v>3</v>
      </c>
      <c r="C7" s="13"/>
      <c r="D7" s="16"/>
      <c r="E7" s="12"/>
      <c r="F7" s="18"/>
      <c r="G7" s="14"/>
      <c r="H7" s="13"/>
      <c r="I7" s="13"/>
      <c r="K7" s="14"/>
      <c r="M7" s="17"/>
    </row>
    <row r="8" spans="1:13" x14ac:dyDescent="0.25">
      <c r="A8" s="9"/>
      <c r="B8" s="10">
        <v>4</v>
      </c>
      <c r="C8" s="13"/>
      <c r="D8" s="16"/>
      <c r="E8" s="12"/>
      <c r="F8" s="18"/>
      <c r="G8" s="14"/>
      <c r="H8" s="13"/>
      <c r="I8" s="15"/>
      <c r="K8" s="14"/>
    </row>
    <row r="9" spans="1:13" x14ac:dyDescent="0.25">
      <c r="A9" s="9"/>
      <c r="B9" s="10">
        <v>5</v>
      </c>
      <c r="C9" s="13"/>
      <c r="D9" s="16"/>
      <c r="E9" s="12"/>
      <c r="F9" s="13"/>
      <c r="G9" s="14"/>
      <c r="H9" s="13"/>
      <c r="I9" s="13"/>
      <c r="J9" s="17"/>
      <c r="K9" s="14"/>
    </row>
    <row r="10" spans="1:13" x14ac:dyDescent="0.25">
      <c r="A10" s="9"/>
      <c r="B10" s="10">
        <v>6</v>
      </c>
      <c r="C10" s="13"/>
      <c r="D10" s="16"/>
      <c r="E10" s="39"/>
      <c r="F10" s="13"/>
      <c r="G10" s="14"/>
      <c r="H10" s="13"/>
      <c r="I10" s="15"/>
      <c r="K10" s="14"/>
      <c r="L10" s="17"/>
    </row>
    <row r="11" spans="1:13" x14ac:dyDescent="0.25">
      <c r="A11" s="9"/>
      <c r="B11" s="10">
        <v>7</v>
      </c>
      <c r="C11" s="13"/>
      <c r="D11" s="16"/>
      <c r="E11" s="12"/>
      <c r="F11" s="10"/>
      <c r="G11" s="14"/>
      <c r="H11" s="13"/>
      <c r="I11" s="13"/>
      <c r="K11" s="14"/>
    </row>
    <row r="12" spans="1:13" x14ac:dyDescent="0.25">
      <c r="A12" s="20"/>
      <c r="B12" s="10">
        <v>8</v>
      </c>
      <c r="C12" s="10"/>
      <c r="D12" s="11"/>
      <c r="E12" s="12"/>
      <c r="F12" s="27"/>
      <c r="G12" s="21"/>
      <c r="H12" s="10"/>
      <c r="I12" s="10"/>
    </row>
    <row r="13" spans="1:13" x14ac:dyDescent="0.25">
      <c r="A13" s="20"/>
      <c r="B13" s="10">
        <v>9</v>
      </c>
      <c r="C13" s="10"/>
      <c r="D13" s="11"/>
      <c r="E13" s="12"/>
      <c r="F13" s="27"/>
      <c r="G13" s="21"/>
      <c r="H13" s="10"/>
      <c r="I13" s="19"/>
    </row>
    <row r="14" spans="1:13" x14ac:dyDescent="0.25">
      <c r="A14" s="20"/>
      <c r="B14" s="10">
        <v>10</v>
      </c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165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166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-3.9516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 summaryRight="0"/>
  </sheetPr>
  <dimension ref="A1:M21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152</v>
      </c>
      <c r="B1" s="17" t="s">
        <v>1</v>
      </c>
      <c r="C1" s="2"/>
      <c r="D1" s="2" t="s">
        <v>2</v>
      </c>
      <c r="E1" s="3">
        <v>0.877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5" si="0">D4*$E$1</f>
        <v>0</v>
      </c>
      <c r="F4" s="13">
        <v>9900</v>
      </c>
      <c r="G4" s="14">
        <v>15.25</v>
      </c>
      <c r="H4" s="4"/>
      <c r="I4" s="15">
        <v>172</v>
      </c>
      <c r="K4" s="17"/>
      <c r="L4" s="31"/>
    </row>
    <row r="5" spans="1:13" x14ac:dyDescent="0.25">
      <c r="A5" s="9"/>
      <c r="B5" s="10">
        <v>1</v>
      </c>
      <c r="C5" s="13" t="s">
        <v>139</v>
      </c>
      <c r="D5" s="16">
        <v>575</v>
      </c>
      <c r="E5" s="12">
        <f t="shared" si="0"/>
        <v>504.27499999999998</v>
      </c>
      <c r="F5" s="13">
        <v>11870</v>
      </c>
      <c r="G5" s="14">
        <f>-(F5-F4)/2/1000+G4</f>
        <v>14.265000000000001</v>
      </c>
      <c r="H5" s="13">
        <v>173</v>
      </c>
      <c r="I5" s="13">
        <v>173</v>
      </c>
      <c r="K5" s="14">
        <f>-($F5-$F$4)/2/1000+G4</f>
        <v>14.265000000000001</v>
      </c>
      <c r="L5" s="31"/>
    </row>
    <row r="6" spans="1:13" x14ac:dyDescent="0.25">
      <c r="A6" s="9">
        <v>0.92361111111111116</v>
      </c>
      <c r="B6" s="10">
        <v>2</v>
      </c>
      <c r="C6" s="13"/>
      <c r="D6" s="16"/>
      <c r="E6" s="12"/>
      <c r="F6" s="13"/>
      <c r="G6" s="14"/>
      <c r="H6" s="13"/>
      <c r="I6" s="15">
        <v>174</v>
      </c>
      <c r="K6" s="14"/>
    </row>
    <row r="7" spans="1:13" x14ac:dyDescent="0.25">
      <c r="A7" s="9"/>
      <c r="B7" s="10">
        <v>3</v>
      </c>
      <c r="C7" s="13"/>
      <c r="D7" s="16"/>
      <c r="E7" s="12"/>
      <c r="F7" s="18"/>
      <c r="G7" s="14"/>
      <c r="H7" s="13"/>
      <c r="I7" s="13"/>
      <c r="K7" s="14"/>
      <c r="M7" s="17"/>
    </row>
    <row r="8" spans="1:13" x14ac:dyDescent="0.25">
      <c r="A8" s="9"/>
      <c r="B8" s="10">
        <v>4</v>
      </c>
      <c r="C8" s="13"/>
      <c r="D8" s="16"/>
      <c r="E8" s="12"/>
      <c r="F8" s="18"/>
      <c r="G8" s="14"/>
      <c r="H8" s="13"/>
      <c r="I8" s="15"/>
      <c r="K8" s="14"/>
    </row>
    <row r="9" spans="1:13" x14ac:dyDescent="0.25">
      <c r="A9" s="9"/>
      <c r="B9" s="10">
        <v>5</v>
      </c>
      <c r="C9" s="13"/>
      <c r="D9" s="16"/>
      <c r="E9" s="12"/>
      <c r="F9" s="13"/>
      <c r="G9" s="14"/>
      <c r="H9" s="13"/>
      <c r="I9" s="13"/>
      <c r="J9" s="17"/>
      <c r="K9" s="14"/>
    </row>
    <row r="10" spans="1:13" x14ac:dyDescent="0.25">
      <c r="A10" s="9"/>
      <c r="B10" s="10">
        <v>6</v>
      </c>
      <c r="C10" s="13"/>
      <c r="D10" s="16"/>
      <c r="E10" s="12"/>
      <c r="F10" s="13"/>
      <c r="G10" s="14"/>
      <c r="H10" s="13"/>
      <c r="I10" s="15"/>
      <c r="K10" s="14"/>
      <c r="L10" s="17"/>
    </row>
    <row r="11" spans="1:13" x14ac:dyDescent="0.25">
      <c r="A11" s="9"/>
      <c r="B11" s="10">
        <v>7</v>
      </c>
      <c r="C11" s="13"/>
      <c r="D11" s="16"/>
      <c r="E11" s="12"/>
      <c r="F11" s="10"/>
      <c r="G11" s="14"/>
      <c r="H11" s="13"/>
      <c r="I11" s="13"/>
      <c r="K11" s="14"/>
    </row>
    <row r="12" spans="1:13" x14ac:dyDescent="0.25">
      <c r="A12" s="20"/>
      <c r="B12" s="10">
        <v>8</v>
      </c>
      <c r="C12" s="10"/>
      <c r="D12" s="11"/>
      <c r="E12" s="12"/>
      <c r="F12" s="27"/>
      <c r="G12" s="21"/>
      <c r="H12" s="10"/>
      <c r="I12" s="10"/>
    </row>
    <row r="13" spans="1:13" x14ac:dyDescent="0.25">
      <c r="A13" s="20"/>
      <c r="B13" s="10">
        <v>9</v>
      </c>
      <c r="C13" s="10"/>
      <c r="D13" s="11"/>
      <c r="E13" s="12"/>
      <c r="F13" s="27"/>
      <c r="G13" s="21"/>
      <c r="H13" s="10"/>
      <c r="I13" s="19" t="s">
        <v>19</v>
      </c>
    </row>
    <row r="14" spans="1:13" x14ac:dyDescent="0.25">
      <c r="A14" s="20"/>
      <c r="B14" s="10">
        <v>10</v>
      </c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173</v>
      </c>
      <c r="H16" s="13"/>
      <c r="I16" s="13"/>
    </row>
    <row r="17" spans="1:13" x14ac:dyDescent="0.25">
      <c r="A17" s="25"/>
      <c r="B17" s="2"/>
      <c r="C17" s="10"/>
      <c r="D17" s="11"/>
      <c r="E17" s="12"/>
      <c r="F17" s="29" t="s">
        <v>22</v>
      </c>
      <c r="G17" s="14">
        <v>174</v>
      </c>
      <c r="H17" s="13"/>
      <c r="I17" s="13"/>
    </row>
    <row r="18" spans="1:13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13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13" ht="12.75" x14ac:dyDescent="0.2">
      <c r="A20" s="2"/>
      <c r="B20" s="2"/>
      <c r="C20" s="2" t="s">
        <v>24</v>
      </c>
      <c r="D20" s="26">
        <f>(2.5+(-F4*0.001+F9*0.001))/2.5 -1</f>
        <v>-3.96</v>
      </c>
      <c r="E20" s="2"/>
      <c r="F20" s="2"/>
      <c r="G20" s="2"/>
      <c r="H20" s="2"/>
      <c r="I20" s="2"/>
    </row>
    <row r="21" spans="1:13" ht="12.75" x14ac:dyDescent="0.2">
      <c r="M21" s="17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153</v>
      </c>
      <c r="B1" s="17" t="s">
        <v>105</v>
      </c>
      <c r="C1" s="2"/>
      <c r="D1" s="2" t="s">
        <v>2</v>
      </c>
      <c r="E1" s="3">
        <v>1.0629999999999999</v>
      </c>
      <c r="F1" s="4"/>
      <c r="G1" s="5">
        <v>43055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/>
      <c r="B4" s="10">
        <v>0</v>
      </c>
      <c r="C4" s="10">
        <v>0</v>
      </c>
      <c r="D4" s="11">
        <v>0</v>
      </c>
      <c r="E4" s="12">
        <f t="shared" ref="E4:E11" si="0">D4*$E$1</f>
        <v>0</v>
      </c>
      <c r="F4" s="13">
        <v>9930</v>
      </c>
      <c r="G4" s="14">
        <v>15.25</v>
      </c>
      <c r="H4" s="4"/>
      <c r="I4" s="15">
        <v>175</v>
      </c>
      <c r="K4" s="17"/>
      <c r="L4" s="31"/>
    </row>
    <row r="5" spans="1:13" x14ac:dyDescent="0.25">
      <c r="A5" s="9">
        <v>0.95833333333333337</v>
      </c>
      <c r="B5" s="10">
        <v>1</v>
      </c>
      <c r="C5" s="13" t="s">
        <v>154</v>
      </c>
      <c r="D5" s="16">
        <v>575</v>
      </c>
      <c r="E5" s="12">
        <f t="shared" si="0"/>
        <v>611.22500000000002</v>
      </c>
      <c r="F5" s="13">
        <v>10303</v>
      </c>
      <c r="G5" s="14">
        <f t="shared" ref="G5:G11" si="1">-(F5-F4)/2/1000+G4</f>
        <v>15.063499999999999</v>
      </c>
      <c r="H5" s="13">
        <v>176</v>
      </c>
      <c r="I5" s="13">
        <v>176</v>
      </c>
      <c r="K5" s="14">
        <f>-($F5-$F$4)/2/1000+G4</f>
        <v>15.063499999999999</v>
      </c>
      <c r="L5" s="31"/>
    </row>
    <row r="6" spans="1:13" x14ac:dyDescent="0.25">
      <c r="A6" s="9">
        <v>0.97013888888888888</v>
      </c>
      <c r="B6" s="10">
        <v>2</v>
      </c>
      <c r="C6" s="13" t="s">
        <v>155</v>
      </c>
      <c r="D6" s="16">
        <v>650</v>
      </c>
      <c r="E6" s="12">
        <f t="shared" si="0"/>
        <v>690.94999999999993</v>
      </c>
      <c r="F6" s="13">
        <v>10525</v>
      </c>
      <c r="G6" s="14">
        <f t="shared" si="1"/>
        <v>14.952499999999999</v>
      </c>
      <c r="H6" s="15">
        <v>177</v>
      </c>
      <c r="I6" s="15">
        <v>177</v>
      </c>
      <c r="K6" s="14">
        <f t="shared" ref="K6:K11" si="2">-($F6-$F$4)/2/1000+G$4</f>
        <v>14.952500000000001</v>
      </c>
    </row>
    <row r="7" spans="1:13" x14ac:dyDescent="0.25">
      <c r="A7" s="9">
        <v>0.98124999999999996</v>
      </c>
      <c r="B7" s="10">
        <v>3</v>
      </c>
      <c r="C7" s="13" t="s">
        <v>156</v>
      </c>
      <c r="D7" s="16">
        <v>725</v>
      </c>
      <c r="E7" s="12">
        <f t="shared" si="0"/>
        <v>770.67499999999995</v>
      </c>
      <c r="F7" s="18">
        <v>10823</v>
      </c>
      <c r="G7" s="14">
        <f t="shared" si="1"/>
        <v>14.8035</v>
      </c>
      <c r="H7" s="13">
        <v>178</v>
      </c>
      <c r="I7" s="13">
        <v>178</v>
      </c>
      <c r="K7" s="14">
        <f t="shared" si="2"/>
        <v>14.8035</v>
      </c>
      <c r="M7" s="17"/>
    </row>
    <row r="8" spans="1:13" x14ac:dyDescent="0.25">
      <c r="A8" s="9">
        <v>0.99097222222222225</v>
      </c>
      <c r="B8" s="10">
        <v>4</v>
      </c>
      <c r="C8" s="13" t="s">
        <v>157</v>
      </c>
      <c r="D8" s="16">
        <v>750</v>
      </c>
      <c r="E8" s="12">
        <f t="shared" si="0"/>
        <v>797.25</v>
      </c>
      <c r="F8" s="18">
        <v>11243</v>
      </c>
      <c r="G8" s="14">
        <f t="shared" si="1"/>
        <v>14.593499999999999</v>
      </c>
      <c r="H8" s="15">
        <v>179</v>
      </c>
      <c r="I8" s="15">
        <v>179</v>
      </c>
      <c r="J8" s="17" t="s">
        <v>158</v>
      </c>
      <c r="K8" s="14">
        <f t="shared" si="2"/>
        <v>14.593500000000001</v>
      </c>
      <c r="L8" s="17" t="s">
        <v>159</v>
      </c>
    </row>
    <row r="9" spans="1:13" x14ac:dyDescent="0.25">
      <c r="A9" s="9">
        <v>2.0833333333333333E-3</v>
      </c>
      <c r="B9" s="10">
        <v>5</v>
      </c>
      <c r="C9" s="13" t="s">
        <v>160</v>
      </c>
      <c r="D9" s="16">
        <v>725</v>
      </c>
      <c r="E9" s="12">
        <f t="shared" si="0"/>
        <v>770.67499999999995</v>
      </c>
      <c r="F9" s="13">
        <v>11289</v>
      </c>
      <c r="G9" s="14">
        <f t="shared" si="1"/>
        <v>14.570499999999999</v>
      </c>
      <c r="H9" s="13">
        <v>180</v>
      </c>
      <c r="I9" s="13">
        <v>180</v>
      </c>
      <c r="J9" s="17"/>
      <c r="K9" s="14">
        <f t="shared" si="2"/>
        <v>14.570499999999999</v>
      </c>
      <c r="L9" s="17" t="s">
        <v>159</v>
      </c>
    </row>
    <row r="10" spans="1:13" x14ac:dyDescent="0.25">
      <c r="A10" s="9">
        <v>1.0416666666666666E-2</v>
      </c>
      <c r="B10" s="10">
        <v>6</v>
      </c>
      <c r="C10" s="13" t="s">
        <v>161</v>
      </c>
      <c r="D10" s="16">
        <v>700</v>
      </c>
      <c r="E10" s="12">
        <f t="shared" si="0"/>
        <v>744.09999999999991</v>
      </c>
      <c r="F10" s="13">
        <v>11315</v>
      </c>
      <c r="G10" s="14">
        <f t="shared" si="1"/>
        <v>14.557499999999999</v>
      </c>
      <c r="H10" s="15">
        <v>181</v>
      </c>
      <c r="I10" s="15">
        <v>181</v>
      </c>
      <c r="K10" s="14">
        <f t="shared" si="2"/>
        <v>14.557499999999999</v>
      </c>
      <c r="L10" s="17" t="s">
        <v>159</v>
      </c>
    </row>
    <row r="11" spans="1:13" x14ac:dyDescent="0.25">
      <c r="A11" s="9">
        <v>1.6666666666666666E-2</v>
      </c>
      <c r="B11" s="10">
        <v>7</v>
      </c>
      <c r="C11" s="13" t="s">
        <v>162</v>
      </c>
      <c r="D11" s="16">
        <v>675</v>
      </c>
      <c r="E11" s="12">
        <f t="shared" si="0"/>
        <v>717.52499999999998</v>
      </c>
      <c r="F11" s="13">
        <v>11324</v>
      </c>
      <c r="G11" s="14">
        <f t="shared" si="1"/>
        <v>14.552999999999999</v>
      </c>
      <c r="H11" s="13"/>
      <c r="I11" s="13"/>
      <c r="K11" s="14">
        <f t="shared" si="2"/>
        <v>14.553000000000001</v>
      </c>
    </row>
    <row r="12" spans="1:13" x14ac:dyDescent="0.25">
      <c r="A12" s="20"/>
      <c r="B12" s="10">
        <v>8</v>
      </c>
      <c r="C12" s="10"/>
      <c r="D12" s="11"/>
      <c r="E12" s="12"/>
      <c r="F12" s="27"/>
      <c r="G12" s="21"/>
      <c r="H12" s="10"/>
      <c r="I12" s="10"/>
    </row>
    <row r="13" spans="1:13" x14ac:dyDescent="0.25">
      <c r="A13" s="20"/>
      <c r="B13" s="10">
        <v>9</v>
      </c>
      <c r="C13" s="10"/>
      <c r="D13" s="11"/>
      <c r="E13" s="12"/>
      <c r="F13" s="27"/>
      <c r="G13" s="21"/>
      <c r="H13" s="10"/>
      <c r="I13" s="19" t="s">
        <v>19</v>
      </c>
    </row>
    <row r="14" spans="1:13" x14ac:dyDescent="0.25">
      <c r="A14" s="20"/>
      <c r="B14" s="10">
        <v>10</v>
      </c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182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183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0.54360000000000008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163</v>
      </c>
      <c r="B1" s="17" t="s">
        <v>1</v>
      </c>
      <c r="C1" s="2"/>
      <c r="D1" s="2" t="s">
        <v>2</v>
      </c>
      <c r="E1" s="3">
        <v>0.75700000000000001</v>
      </c>
      <c r="F1" s="4"/>
      <c r="G1" s="5">
        <v>43056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3.0555555555555555E-2</v>
      </c>
      <c r="B4" s="10">
        <v>0</v>
      </c>
      <c r="C4" s="10">
        <v>0</v>
      </c>
      <c r="D4" s="11">
        <v>0</v>
      </c>
      <c r="E4" s="12">
        <f t="shared" ref="E4:E9" si="0">D4*$E$1</f>
        <v>0</v>
      </c>
      <c r="F4" s="13">
        <v>9908</v>
      </c>
      <c r="G4" s="14">
        <v>15.25</v>
      </c>
      <c r="H4" s="4"/>
      <c r="I4" s="15">
        <v>184</v>
      </c>
      <c r="K4" s="17"/>
      <c r="L4" s="31"/>
    </row>
    <row r="5" spans="1:13" x14ac:dyDescent="0.25">
      <c r="A5" s="9">
        <v>3.6805555555555557E-2</v>
      </c>
      <c r="B5" s="10">
        <v>1</v>
      </c>
      <c r="C5" s="13" t="s">
        <v>164</v>
      </c>
      <c r="D5" s="16">
        <v>575</v>
      </c>
      <c r="E5" s="12">
        <f t="shared" si="0"/>
        <v>435.27499999999998</v>
      </c>
      <c r="F5" s="13">
        <v>10506</v>
      </c>
      <c r="G5" s="14">
        <f t="shared" ref="G5:G9" si="1">-(F5-F4)/2/1000+G4</f>
        <v>14.951000000000001</v>
      </c>
      <c r="H5" s="13">
        <v>185</v>
      </c>
      <c r="I5" s="13">
        <v>185</v>
      </c>
      <c r="K5" s="14">
        <f>-($F5-$F$4)/2/1000+G4</f>
        <v>14.951000000000001</v>
      </c>
      <c r="L5" s="31"/>
    </row>
    <row r="6" spans="1:13" x14ac:dyDescent="0.25">
      <c r="A6" s="9">
        <v>4.7222222222222221E-2</v>
      </c>
      <c r="B6" s="10">
        <v>2</v>
      </c>
      <c r="C6" s="13" t="s">
        <v>165</v>
      </c>
      <c r="D6" s="16">
        <v>650</v>
      </c>
      <c r="E6" s="12">
        <f t="shared" si="0"/>
        <v>492.05</v>
      </c>
      <c r="F6" s="13">
        <v>10840</v>
      </c>
      <c r="G6" s="14">
        <f t="shared" si="1"/>
        <v>14.784000000000001</v>
      </c>
      <c r="H6" s="15">
        <v>186</v>
      </c>
      <c r="I6" s="15">
        <v>186</v>
      </c>
      <c r="K6" s="14">
        <f t="shared" ref="K6:K9" si="2">-($F6-$F$4)/2/1000+G$4</f>
        <v>14.784000000000001</v>
      </c>
    </row>
    <row r="7" spans="1:13" x14ac:dyDescent="0.25">
      <c r="A7" s="9">
        <v>5.6250000000000001E-2</v>
      </c>
      <c r="B7" s="10">
        <v>3</v>
      </c>
      <c r="C7" s="13" t="s">
        <v>166</v>
      </c>
      <c r="D7" s="16">
        <v>725</v>
      </c>
      <c r="E7" s="12">
        <f t="shared" si="0"/>
        <v>548.82500000000005</v>
      </c>
      <c r="F7" s="18">
        <v>11255</v>
      </c>
      <c r="G7" s="14">
        <f t="shared" si="1"/>
        <v>14.576500000000001</v>
      </c>
      <c r="H7" s="13">
        <v>187</v>
      </c>
      <c r="I7" s="13">
        <v>187</v>
      </c>
      <c r="K7" s="14">
        <f t="shared" si="2"/>
        <v>14.576499999999999</v>
      </c>
      <c r="L7" s="17" t="s">
        <v>167</v>
      </c>
      <c r="M7" s="17"/>
    </row>
    <row r="8" spans="1:13" x14ac:dyDescent="0.25">
      <c r="A8" s="9">
        <v>6.5972222222222224E-2</v>
      </c>
      <c r="B8" s="10">
        <v>4</v>
      </c>
      <c r="C8" s="13" t="s">
        <v>168</v>
      </c>
      <c r="D8" s="16">
        <v>700</v>
      </c>
      <c r="E8" s="12">
        <f t="shared" si="0"/>
        <v>529.9</v>
      </c>
      <c r="F8" s="18">
        <v>11621</v>
      </c>
      <c r="G8" s="14">
        <f t="shared" si="1"/>
        <v>14.393500000000001</v>
      </c>
      <c r="H8" s="15">
        <v>188</v>
      </c>
      <c r="I8" s="15">
        <v>188</v>
      </c>
      <c r="J8" s="17" t="s">
        <v>169</v>
      </c>
      <c r="K8" s="14">
        <f t="shared" si="2"/>
        <v>14.3935</v>
      </c>
      <c r="L8" s="17" t="s">
        <v>167</v>
      </c>
    </row>
    <row r="9" spans="1:13" x14ac:dyDescent="0.25">
      <c r="A9" s="9">
        <v>7.5694444444444439E-2</v>
      </c>
      <c r="B9" s="10">
        <v>5</v>
      </c>
      <c r="C9" s="13" t="s">
        <v>170</v>
      </c>
      <c r="D9" s="16">
        <v>675</v>
      </c>
      <c r="E9" s="12">
        <f t="shared" si="0"/>
        <v>510.97500000000002</v>
      </c>
      <c r="F9" s="13">
        <v>11633</v>
      </c>
      <c r="G9" s="14">
        <f t="shared" si="1"/>
        <v>14.387500000000001</v>
      </c>
      <c r="H9" s="13">
        <v>189</v>
      </c>
      <c r="I9" s="13">
        <v>189</v>
      </c>
      <c r="J9" s="17" t="s">
        <v>171</v>
      </c>
      <c r="K9" s="14">
        <f t="shared" si="2"/>
        <v>14.387499999999999</v>
      </c>
    </row>
    <row r="10" spans="1:13" x14ac:dyDescent="0.25">
      <c r="A10" s="9"/>
      <c r="B10" s="10">
        <v>6</v>
      </c>
      <c r="C10" s="13"/>
      <c r="D10" s="16"/>
      <c r="E10" s="12"/>
      <c r="F10" s="13"/>
      <c r="G10" s="14"/>
      <c r="H10" s="15"/>
      <c r="I10" s="15">
        <v>190</v>
      </c>
      <c r="K10" s="14"/>
      <c r="L10" s="17"/>
    </row>
    <row r="11" spans="1:13" x14ac:dyDescent="0.25">
      <c r="A11" s="9"/>
      <c r="B11" s="10">
        <v>7</v>
      </c>
      <c r="C11" s="13"/>
      <c r="D11" s="16"/>
      <c r="E11" s="12"/>
      <c r="F11" s="10"/>
      <c r="G11" s="14"/>
      <c r="H11" s="13"/>
      <c r="I11" s="13"/>
      <c r="K11" s="14"/>
    </row>
    <row r="12" spans="1:13" x14ac:dyDescent="0.25">
      <c r="A12" s="20"/>
      <c r="B12" s="10">
        <v>8</v>
      </c>
      <c r="C12" s="10"/>
      <c r="D12" s="11"/>
      <c r="E12" s="12"/>
      <c r="F12" s="27"/>
      <c r="G12" s="21"/>
      <c r="H12" s="10"/>
      <c r="I12" s="10"/>
    </row>
    <row r="13" spans="1:13" x14ac:dyDescent="0.25">
      <c r="A13" s="20"/>
      <c r="B13" s="10">
        <v>9</v>
      </c>
      <c r="C13" s="10"/>
      <c r="D13" s="11"/>
      <c r="E13" s="12"/>
      <c r="F13" s="27"/>
      <c r="G13" s="21"/>
      <c r="H13" s="10"/>
      <c r="I13" s="19" t="s">
        <v>19</v>
      </c>
    </row>
    <row r="14" spans="1:13" x14ac:dyDescent="0.25">
      <c r="A14" s="20"/>
      <c r="B14" s="10">
        <v>10</v>
      </c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>
        <v>189</v>
      </c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>
        <v>190</v>
      </c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0.69000000000000061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172</v>
      </c>
      <c r="B1" s="17" t="s">
        <v>105</v>
      </c>
      <c r="C1" s="2"/>
      <c r="D1" s="2" t="s">
        <v>2</v>
      </c>
      <c r="E1" s="3">
        <v>0.98299999999999998</v>
      </c>
      <c r="F1" s="4"/>
      <c r="G1" s="5">
        <v>43056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9.166666666666666E-2</v>
      </c>
      <c r="B4" s="10">
        <v>0</v>
      </c>
      <c r="C4" s="10">
        <v>0</v>
      </c>
      <c r="D4" s="11">
        <v>0</v>
      </c>
      <c r="E4" s="12">
        <f t="shared" ref="E4:E12" si="0">D4*$E$1</f>
        <v>0</v>
      </c>
      <c r="F4" s="13">
        <v>9900</v>
      </c>
      <c r="G4" s="14">
        <v>15.35</v>
      </c>
      <c r="H4" s="4"/>
      <c r="I4" s="15">
        <v>191</v>
      </c>
      <c r="K4" s="17"/>
      <c r="L4" s="31"/>
    </row>
    <row r="5" spans="1:13" x14ac:dyDescent="0.25">
      <c r="A5" s="9"/>
      <c r="B5" s="10">
        <v>1</v>
      </c>
      <c r="C5" s="13" t="s">
        <v>173</v>
      </c>
      <c r="D5" s="16">
        <v>575</v>
      </c>
      <c r="E5" s="12">
        <f t="shared" si="0"/>
        <v>565.22500000000002</v>
      </c>
      <c r="F5" s="13">
        <v>10290</v>
      </c>
      <c r="G5" s="14">
        <f t="shared" ref="G5:G11" si="1">-(F5-F4)/2/1000+G4</f>
        <v>15.154999999999999</v>
      </c>
      <c r="H5" s="13">
        <v>192</v>
      </c>
      <c r="I5" s="13">
        <v>192</v>
      </c>
      <c r="K5" s="14"/>
      <c r="L5" s="31"/>
    </row>
    <row r="6" spans="1:13" x14ac:dyDescent="0.25">
      <c r="A6" s="9"/>
      <c r="B6" s="10">
        <v>2</v>
      </c>
      <c r="C6" s="13" t="s">
        <v>174</v>
      </c>
      <c r="D6" s="16">
        <v>650</v>
      </c>
      <c r="E6" s="12">
        <f t="shared" si="0"/>
        <v>638.95000000000005</v>
      </c>
      <c r="F6" s="13">
        <v>10540</v>
      </c>
      <c r="G6" s="14">
        <f t="shared" si="1"/>
        <v>15.03</v>
      </c>
      <c r="H6" s="15">
        <v>193</v>
      </c>
      <c r="I6" s="15">
        <v>193</v>
      </c>
      <c r="K6" s="14"/>
    </row>
    <row r="7" spans="1:13" x14ac:dyDescent="0.25">
      <c r="A7" s="9"/>
      <c r="B7" s="10">
        <v>3</v>
      </c>
      <c r="C7" s="13" t="s">
        <v>175</v>
      </c>
      <c r="D7" s="16">
        <v>725</v>
      </c>
      <c r="E7" s="12">
        <f t="shared" si="0"/>
        <v>712.67499999999995</v>
      </c>
      <c r="F7" s="18">
        <v>10876</v>
      </c>
      <c r="G7" s="14">
        <f t="shared" si="1"/>
        <v>14.862</v>
      </c>
      <c r="H7" s="13">
        <v>194</v>
      </c>
      <c r="I7" s="13">
        <v>194</v>
      </c>
      <c r="K7" s="14"/>
      <c r="M7" s="17"/>
    </row>
    <row r="8" spans="1:13" x14ac:dyDescent="0.25">
      <c r="A8" s="9"/>
      <c r="B8" s="10">
        <v>4</v>
      </c>
      <c r="C8" s="13" t="s">
        <v>176</v>
      </c>
      <c r="D8" s="16">
        <v>800</v>
      </c>
      <c r="E8" s="12">
        <f t="shared" si="0"/>
        <v>786.4</v>
      </c>
      <c r="F8" s="18">
        <v>11459</v>
      </c>
      <c r="G8" s="14">
        <f t="shared" si="1"/>
        <v>14.570500000000001</v>
      </c>
      <c r="H8" s="13">
        <v>195</v>
      </c>
      <c r="I8" s="13">
        <v>195</v>
      </c>
      <c r="J8" s="17"/>
      <c r="K8" s="14"/>
      <c r="L8" s="17"/>
    </row>
    <row r="9" spans="1:13" x14ac:dyDescent="0.25">
      <c r="A9" s="9"/>
      <c r="B9" s="10">
        <v>5</v>
      </c>
      <c r="C9" s="13" t="s">
        <v>177</v>
      </c>
      <c r="D9" s="16">
        <v>775</v>
      </c>
      <c r="E9" s="12">
        <f t="shared" si="0"/>
        <v>761.82499999999993</v>
      </c>
      <c r="F9" s="13">
        <v>11797</v>
      </c>
      <c r="G9" s="14">
        <f t="shared" si="1"/>
        <v>14.4015</v>
      </c>
      <c r="H9" s="15">
        <v>196</v>
      </c>
      <c r="I9" s="15">
        <v>196</v>
      </c>
      <c r="J9" s="17" t="s">
        <v>178</v>
      </c>
      <c r="K9" s="14"/>
      <c r="L9" s="17"/>
    </row>
    <row r="10" spans="1:13" x14ac:dyDescent="0.25">
      <c r="A10" s="9"/>
      <c r="B10" s="10">
        <v>6</v>
      </c>
      <c r="C10" s="13" t="s">
        <v>179</v>
      </c>
      <c r="D10" s="16">
        <v>750</v>
      </c>
      <c r="E10" s="12">
        <f t="shared" si="0"/>
        <v>737.25</v>
      </c>
      <c r="F10" s="13">
        <v>11828</v>
      </c>
      <c r="G10" s="14">
        <f t="shared" si="1"/>
        <v>14.386000000000001</v>
      </c>
      <c r="H10" s="13">
        <v>197</v>
      </c>
      <c r="I10" s="13">
        <v>197</v>
      </c>
      <c r="J10" s="17">
        <v>14.8</v>
      </c>
      <c r="K10" s="14"/>
      <c r="L10" s="17"/>
    </row>
    <row r="11" spans="1:13" x14ac:dyDescent="0.25">
      <c r="A11" s="9"/>
      <c r="B11" s="10">
        <v>7</v>
      </c>
      <c r="C11" s="13" t="s">
        <v>180</v>
      </c>
      <c r="D11" s="16">
        <v>725</v>
      </c>
      <c r="E11" s="12">
        <f t="shared" si="0"/>
        <v>712.67499999999995</v>
      </c>
      <c r="F11" s="13">
        <v>11882</v>
      </c>
      <c r="G11" s="14">
        <f t="shared" si="1"/>
        <v>14.359000000000002</v>
      </c>
      <c r="H11" s="13">
        <v>198</v>
      </c>
      <c r="I11" s="13">
        <v>198</v>
      </c>
      <c r="J11" s="17">
        <v>15.05</v>
      </c>
      <c r="K11" s="14"/>
    </row>
    <row r="12" spans="1:13" x14ac:dyDescent="0.25">
      <c r="A12" s="20"/>
      <c r="B12" s="10">
        <v>8</v>
      </c>
      <c r="C12" s="10"/>
      <c r="D12" s="16">
        <v>700</v>
      </c>
      <c r="E12" s="12">
        <f t="shared" si="0"/>
        <v>688.1</v>
      </c>
      <c r="F12" s="27"/>
      <c r="G12" s="21"/>
      <c r="H12" s="13">
        <v>199</v>
      </c>
      <c r="I12" s="17">
        <v>199</v>
      </c>
      <c r="J12" s="19" t="s">
        <v>19</v>
      </c>
      <c r="K12" s="17" t="s">
        <v>23</v>
      </c>
    </row>
    <row r="13" spans="1:13" x14ac:dyDescent="0.25">
      <c r="A13" s="20"/>
      <c r="B13" s="10">
        <v>9</v>
      </c>
      <c r="C13" s="10"/>
      <c r="D13" s="11"/>
      <c r="E13" s="12"/>
      <c r="F13" s="27"/>
      <c r="G13" s="21"/>
      <c r="H13" s="10"/>
      <c r="I13" s="17">
        <v>200</v>
      </c>
      <c r="K13" s="17" t="s">
        <v>22</v>
      </c>
    </row>
    <row r="14" spans="1:13" x14ac:dyDescent="0.25">
      <c r="A14" s="20"/>
      <c r="B14" s="10">
        <v>10</v>
      </c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/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/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0.75880000000000014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181</v>
      </c>
      <c r="B1" s="17" t="s">
        <v>1</v>
      </c>
      <c r="C1" s="2"/>
      <c r="D1" s="2" t="s">
        <v>2</v>
      </c>
      <c r="E1" s="3">
        <v>0.80400000000000005</v>
      </c>
      <c r="F1" s="4"/>
      <c r="G1" s="5">
        <v>43056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0.16875000000000001</v>
      </c>
      <c r="B4" s="10">
        <v>0</v>
      </c>
      <c r="C4" s="10">
        <v>0</v>
      </c>
      <c r="D4" s="11">
        <v>0</v>
      </c>
      <c r="E4" s="12">
        <f t="shared" ref="E4:E5" si="0">D4*$E$1</f>
        <v>0</v>
      </c>
      <c r="F4" s="13">
        <v>9944</v>
      </c>
      <c r="G4" s="14">
        <v>15.25</v>
      </c>
      <c r="H4" s="4"/>
      <c r="I4" s="15">
        <v>201</v>
      </c>
      <c r="K4" s="17"/>
      <c r="L4" s="31"/>
    </row>
    <row r="5" spans="1:13" x14ac:dyDescent="0.25">
      <c r="A5" s="9"/>
      <c r="B5" s="10">
        <v>1</v>
      </c>
      <c r="C5" s="13" t="s">
        <v>182</v>
      </c>
      <c r="D5" s="16">
        <v>575</v>
      </c>
      <c r="E5" s="12">
        <f t="shared" si="0"/>
        <v>462.3</v>
      </c>
      <c r="F5" s="13">
        <v>11711</v>
      </c>
      <c r="G5" s="14">
        <f>-(F5-F4)/2/1000+G4</f>
        <v>14.3665</v>
      </c>
      <c r="H5" s="13">
        <v>202</v>
      </c>
      <c r="I5" s="13">
        <v>202</v>
      </c>
      <c r="K5" s="14">
        <f>-($F5-$F$4)/2/1000+G4</f>
        <v>14.3665</v>
      </c>
      <c r="L5" s="31"/>
    </row>
    <row r="6" spans="1:13" x14ac:dyDescent="0.25">
      <c r="A6" s="9"/>
      <c r="B6" s="10">
        <v>2</v>
      </c>
      <c r="C6" s="13"/>
      <c r="D6" s="16"/>
      <c r="E6" s="12"/>
      <c r="F6" s="13"/>
      <c r="G6" s="14"/>
      <c r="H6" s="13"/>
      <c r="I6" s="15">
        <v>203</v>
      </c>
      <c r="K6" s="14"/>
    </row>
    <row r="7" spans="1:13" x14ac:dyDescent="0.25">
      <c r="A7" s="9"/>
      <c r="B7" s="10">
        <v>3</v>
      </c>
      <c r="C7" s="13"/>
      <c r="D7" s="16"/>
      <c r="E7" s="12"/>
      <c r="F7" s="18"/>
      <c r="G7" s="14"/>
      <c r="H7" s="13"/>
      <c r="I7" s="13"/>
      <c r="K7" s="14"/>
      <c r="M7" s="17"/>
    </row>
    <row r="8" spans="1:13" x14ac:dyDescent="0.25">
      <c r="A8" s="9"/>
      <c r="B8" s="10">
        <v>4</v>
      </c>
      <c r="C8" s="13"/>
      <c r="D8" s="16"/>
      <c r="E8" s="12"/>
      <c r="F8" s="18"/>
      <c r="G8" s="14"/>
      <c r="H8" s="13"/>
      <c r="I8" s="15"/>
      <c r="K8" s="14"/>
    </row>
    <row r="9" spans="1:13" x14ac:dyDescent="0.25">
      <c r="A9" s="9"/>
      <c r="B9" s="10">
        <v>5</v>
      </c>
      <c r="C9" s="13"/>
      <c r="D9" s="16"/>
      <c r="E9" s="12"/>
      <c r="F9" s="13"/>
      <c r="G9" s="14"/>
      <c r="H9" s="13"/>
      <c r="I9" s="13"/>
      <c r="J9" s="17"/>
      <c r="K9" s="14"/>
    </row>
    <row r="10" spans="1:13" x14ac:dyDescent="0.25">
      <c r="A10" s="9"/>
      <c r="B10" s="10">
        <v>6</v>
      </c>
      <c r="C10" s="13"/>
      <c r="D10" s="16"/>
      <c r="E10" s="12"/>
      <c r="F10" s="13"/>
      <c r="G10" s="14"/>
      <c r="H10" s="13"/>
      <c r="I10" s="15"/>
      <c r="K10" s="14"/>
      <c r="L10" s="17"/>
    </row>
    <row r="11" spans="1:13" x14ac:dyDescent="0.25">
      <c r="A11" s="9"/>
      <c r="B11" s="10">
        <v>7</v>
      </c>
      <c r="C11" s="13"/>
      <c r="D11" s="16"/>
      <c r="E11" s="12"/>
      <c r="F11" s="10"/>
      <c r="G11" s="14"/>
      <c r="H11" s="13"/>
      <c r="I11" s="13"/>
      <c r="K11" s="14"/>
    </row>
    <row r="12" spans="1:13" x14ac:dyDescent="0.25">
      <c r="A12" s="20"/>
      <c r="B12" s="10">
        <v>8</v>
      </c>
      <c r="C12" s="10"/>
      <c r="D12" s="11"/>
      <c r="E12" s="12"/>
      <c r="F12" s="27"/>
      <c r="G12" s="21"/>
      <c r="H12" s="10"/>
      <c r="I12" s="10"/>
    </row>
    <row r="13" spans="1:13" x14ac:dyDescent="0.25">
      <c r="A13" s="20"/>
      <c r="B13" s="10">
        <v>9</v>
      </c>
      <c r="C13" s="10"/>
      <c r="D13" s="11"/>
      <c r="E13" s="12"/>
      <c r="F13" s="27"/>
      <c r="G13" s="21"/>
      <c r="H13" s="10"/>
      <c r="I13" s="19"/>
    </row>
    <row r="14" spans="1:13" x14ac:dyDescent="0.25">
      <c r="A14" s="20"/>
      <c r="B14" s="10">
        <v>10</v>
      </c>
      <c r="C14" s="10"/>
      <c r="D14" s="11"/>
      <c r="E14" s="12"/>
      <c r="F14" s="27"/>
      <c r="G14" s="21"/>
      <c r="H14" s="10"/>
      <c r="I14" s="10"/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/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/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/>
      <c r="D20" s="26"/>
      <c r="E20" s="2"/>
      <c r="F20" s="2"/>
      <c r="G20" s="2"/>
      <c r="H20" s="2"/>
      <c r="I20" s="2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outlinePr summaryBelow="0" summaryRight="0"/>
  </sheetPr>
  <dimension ref="A1:M20"/>
  <sheetViews>
    <sheetView workbookViewId="0"/>
  </sheetViews>
  <sheetFormatPr defaultColWidth="14.42578125" defaultRowHeight="15.75" customHeight="1" x14ac:dyDescent="0.2"/>
  <sheetData>
    <row r="1" spans="1:13" x14ac:dyDescent="0.25">
      <c r="A1" s="1" t="s">
        <v>183</v>
      </c>
      <c r="B1" s="17" t="s">
        <v>105</v>
      </c>
      <c r="C1" s="2"/>
      <c r="D1" s="2" t="s">
        <v>2</v>
      </c>
      <c r="E1" s="3">
        <v>0.93500000000000005</v>
      </c>
      <c r="F1" s="4"/>
      <c r="G1" s="5">
        <v>43056</v>
      </c>
      <c r="H1" s="2"/>
      <c r="I1" s="2"/>
    </row>
    <row r="2" spans="1:13" ht="15.75" customHeight="1" x14ac:dyDescent="0.2">
      <c r="A2" s="6"/>
      <c r="B2" s="2"/>
      <c r="C2" s="2"/>
      <c r="D2" s="2"/>
      <c r="E2" s="2"/>
      <c r="F2" s="2"/>
      <c r="G2" s="2"/>
      <c r="H2" s="2"/>
      <c r="I2" s="2"/>
    </row>
    <row r="3" spans="1:13" x14ac:dyDescent="0.25">
      <c r="A3" s="7" t="s">
        <v>3</v>
      </c>
      <c r="B3" s="2" t="s">
        <v>4</v>
      </c>
      <c r="C3" s="2" t="s">
        <v>5</v>
      </c>
      <c r="D3" s="8" t="s">
        <v>6</v>
      </c>
      <c r="E3" s="8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spans="1:13" x14ac:dyDescent="0.25">
      <c r="A4" s="9">
        <v>0.20208333333333334</v>
      </c>
      <c r="B4" s="10">
        <v>0</v>
      </c>
      <c r="C4" s="10">
        <v>0</v>
      </c>
      <c r="D4" s="11">
        <v>0</v>
      </c>
      <c r="E4" s="12">
        <f t="shared" ref="E4:E13" si="0">D4*$E$1</f>
        <v>0</v>
      </c>
      <c r="F4" s="13">
        <v>9939</v>
      </c>
      <c r="G4" s="14">
        <v>15.25</v>
      </c>
      <c r="H4" s="4"/>
      <c r="I4" s="15">
        <v>204</v>
      </c>
      <c r="K4" s="17"/>
      <c r="L4" s="31"/>
    </row>
    <row r="5" spans="1:13" x14ac:dyDescent="0.25">
      <c r="A5" s="9">
        <v>0.21180555555555555</v>
      </c>
      <c r="B5" s="10">
        <v>1</v>
      </c>
      <c r="C5" s="13" t="s">
        <v>184</v>
      </c>
      <c r="D5" s="16">
        <v>575</v>
      </c>
      <c r="E5" s="12">
        <f t="shared" si="0"/>
        <v>537.625</v>
      </c>
      <c r="F5" s="13">
        <v>10357</v>
      </c>
      <c r="G5" s="14">
        <f t="shared" ref="G5:G11" si="1">-(F5-F4)/2/1000+G4</f>
        <v>15.041</v>
      </c>
      <c r="H5" s="13">
        <v>205</v>
      </c>
      <c r="I5" s="13">
        <v>205</v>
      </c>
      <c r="K5" s="14"/>
      <c r="L5" s="31"/>
    </row>
    <row r="6" spans="1:13" x14ac:dyDescent="0.25">
      <c r="A6" s="9"/>
      <c r="B6" s="10">
        <v>2</v>
      </c>
      <c r="C6" s="13" t="s">
        <v>185</v>
      </c>
      <c r="D6" s="16">
        <v>650</v>
      </c>
      <c r="E6" s="12">
        <f t="shared" si="0"/>
        <v>607.75</v>
      </c>
      <c r="F6" s="13">
        <v>10617</v>
      </c>
      <c r="G6" s="14">
        <f t="shared" si="1"/>
        <v>14.911</v>
      </c>
      <c r="H6" s="15">
        <v>206</v>
      </c>
      <c r="I6" s="15">
        <v>206</v>
      </c>
      <c r="K6" s="14"/>
    </row>
    <row r="7" spans="1:13" x14ac:dyDescent="0.25">
      <c r="A7" s="9"/>
      <c r="B7" s="10">
        <v>3</v>
      </c>
      <c r="C7" s="13" t="s">
        <v>186</v>
      </c>
      <c r="D7" s="16">
        <v>725</v>
      </c>
      <c r="E7" s="12">
        <f t="shared" si="0"/>
        <v>677.875</v>
      </c>
      <c r="F7" s="18">
        <v>10968</v>
      </c>
      <c r="G7" s="14">
        <f t="shared" si="1"/>
        <v>14.7355</v>
      </c>
      <c r="H7" s="15">
        <v>207</v>
      </c>
      <c r="I7" s="15">
        <v>207</v>
      </c>
      <c r="K7" s="14"/>
      <c r="M7" s="17"/>
    </row>
    <row r="8" spans="1:13" x14ac:dyDescent="0.25">
      <c r="A8" s="9"/>
      <c r="B8" s="10">
        <v>4</v>
      </c>
      <c r="C8" s="13" t="s">
        <v>187</v>
      </c>
      <c r="D8" s="16">
        <v>800</v>
      </c>
      <c r="E8" s="12">
        <f t="shared" si="0"/>
        <v>748</v>
      </c>
      <c r="F8" s="18">
        <v>11560</v>
      </c>
      <c r="G8" s="14">
        <f t="shared" si="1"/>
        <v>14.439500000000001</v>
      </c>
      <c r="H8" s="13">
        <v>208</v>
      </c>
      <c r="I8" s="13">
        <v>208</v>
      </c>
      <c r="J8" s="17"/>
      <c r="K8" s="14"/>
      <c r="L8" s="17"/>
    </row>
    <row r="9" spans="1:13" x14ac:dyDescent="0.25">
      <c r="A9" s="9"/>
      <c r="B9" s="10">
        <v>5</v>
      </c>
      <c r="C9" s="13" t="s">
        <v>188</v>
      </c>
      <c r="D9" s="16">
        <v>775</v>
      </c>
      <c r="E9" s="12">
        <f t="shared" si="0"/>
        <v>724.625</v>
      </c>
      <c r="F9" s="13">
        <v>11846</v>
      </c>
      <c r="G9" s="14">
        <f t="shared" si="1"/>
        <v>14.2965</v>
      </c>
      <c r="H9" s="15">
        <v>209</v>
      </c>
      <c r="I9" s="15">
        <v>209</v>
      </c>
      <c r="J9" s="17"/>
      <c r="K9" s="14" t="s">
        <v>189</v>
      </c>
      <c r="L9" s="17"/>
    </row>
    <row r="10" spans="1:13" x14ac:dyDescent="0.25">
      <c r="A10" s="9"/>
      <c r="B10" s="10">
        <v>6</v>
      </c>
      <c r="C10" s="13" t="s">
        <v>190</v>
      </c>
      <c r="D10" s="16">
        <v>750</v>
      </c>
      <c r="E10" s="12">
        <f t="shared" si="0"/>
        <v>701.25</v>
      </c>
      <c r="F10" s="13">
        <v>11897</v>
      </c>
      <c r="G10" s="14">
        <f t="shared" si="1"/>
        <v>14.271000000000001</v>
      </c>
      <c r="H10" s="15">
        <v>210</v>
      </c>
      <c r="I10" s="15">
        <v>210</v>
      </c>
      <c r="J10" s="17"/>
      <c r="K10" s="14" t="s">
        <v>191</v>
      </c>
      <c r="L10" s="17"/>
    </row>
    <row r="11" spans="1:13" x14ac:dyDescent="0.25">
      <c r="A11" s="9"/>
      <c r="B11" s="10">
        <v>7</v>
      </c>
      <c r="C11" s="13" t="s">
        <v>192</v>
      </c>
      <c r="D11" s="16">
        <v>725</v>
      </c>
      <c r="E11" s="12">
        <f t="shared" si="0"/>
        <v>677.875</v>
      </c>
      <c r="F11" s="13">
        <v>11936</v>
      </c>
      <c r="G11" s="14">
        <f t="shared" si="1"/>
        <v>14.2515</v>
      </c>
      <c r="H11" s="13">
        <v>211</v>
      </c>
      <c r="I11" s="13">
        <v>211</v>
      </c>
      <c r="J11" s="17"/>
      <c r="K11" s="14" t="s">
        <v>193</v>
      </c>
    </row>
    <row r="12" spans="1:13" x14ac:dyDescent="0.25">
      <c r="A12" s="20"/>
      <c r="B12" s="10">
        <v>8</v>
      </c>
      <c r="C12" s="13">
        <v>-654</v>
      </c>
      <c r="D12" s="16">
        <v>700</v>
      </c>
      <c r="E12" s="12">
        <f t="shared" si="0"/>
        <v>654.5</v>
      </c>
      <c r="F12" s="27"/>
      <c r="G12" s="21"/>
      <c r="H12" s="15">
        <v>212</v>
      </c>
      <c r="I12" s="15">
        <v>212</v>
      </c>
      <c r="K12" s="14" t="s">
        <v>193</v>
      </c>
    </row>
    <row r="13" spans="1:13" x14ac:dyDescent="0.25">
      <c r="A13" s="20"/>
      <c r="B13" s="10">
        <v>9</v>
      </c>
      <c r="C13" s="13" t="s">
        <v>194</v>
      </c>
      <c r="D13" s="16">
        <v>675</v>
      </c>
      <c r="E13" s="12">
        <f t="shared" si="0"/>
        <v>631.125</v>
      </c>
      <c r="F13" s="27"/>
      <c r="G13" s="21"/>
      <c r="H13" s="10"/>
      <c r="I13" s="15">
        <v>213</v>
      </c>
      <c r="J13" s="19" t="s">
        <v>19</v>
      </c>
      <c r="K13" s="17" t="s">
        <v>23</v>
      </c>
    </row>
    <row r="14" spans="1:13" x14ac:dyDescent="0.25">
      <c r="A14" s="20"/>
      <c r="B14" s="10">
        <v>10</v>
      </c>
      <c r="C14" s="10"/>
      <c r="D14" s="11"/>
      <c r="E14" s="12"/>
      <c r="F14" s="27"/>
      <c r="G14" s="21"/>
      <c r="H14" s="10"/>
      <c r="I14" s="10"/>
      <c r="K14" s="17" t="s">
        <v>22</v>
      </c>
    </row>
    <row r="15" spans="1:13" x14ac:dyDescent="0.25">
      <c r="A15" s="20"/>
      <c r="B15" s="10"/>
      <c r="C15" s="10"/>
      <c r="D15" s="11"/>
      <c r="E15" s="12"/>
      <c r="F15" s="22" t="s">
        <v>19</v>
      </c>
      <c r="G15" s="14"/>
      <c r="H15" s="13"/>
      <c r="I15" s="10"/>
    </row>
    <row r="16" spans="1:13" x14ac:dyDescent="0.25">
      <c r="A16" s="25"/>
      <c r="B16" s="10"/>
      <c r="C16" s="10"/>
      <c r="D16" s="11"/>
      <c r="E16" s="14" t="s">
        <v>45</v>
      </c>
      <c r="F16" s="28" t="s">
        <v>23</v>
      </c>
      <c r="G16" s="14"/>
      <c r="H16" s="13"/>
      <c r="I16" s="13"/>
    </row>
    <row r="17" spans="1:9" x14ac:dyDescent="0.25">
      <c r="A17" s="25"/>
      <c r="B17" s="2"/>
      <c r="C17" s="10"/>
      <c r="D17" s="11"/>
      <c r="E17" s="12"/>
      <c r="F17" s="29" t="s">
        <v>22</v>
      </c>
      <c r="G17" s="14"/>
      <c r="H17" s="13"/>
      <c r="I17" s="13"/>
    </row>
    <row r="18" spans="1:9" x14ac:dyDescent="0.25">
      <c r="A18" s="30"/>
      <c r="B18" s="2"/>
      <c r="C18" s="2"/>
      <c r="D18" s="11"/>
      <c r="E18" s="2"/>
      <c r="F18" s="22"/>
      <c r="G18" s="2"/>
      <c r="H18" s="2"/>
      <c r="I18" s="10"/>
    </row>
    <row r="19" spans="1:9" x14ac:dyDescent="0.25">
      <c r="A19" s="2"/>
      <c r="B19" s="2"/>
      <c r="C19" s="2"/>
      <c r="D19" s="2"/>
      <c r="E19" s="2"/>
      <c r="F19" s="22"/>
      <c r="G19" s="2"/>
      <c r="H19" s="2"/>
      <c r="I19" s="2"/>
    </row>
    <row r="20" spans="1:9" ht="12.75" x14ac:dyDescent="0.2">
      <c r="A20" s="2"/>
      <c r="B20" s="2"/>
      <c r="C20" s="2" t="s">
        <v>24</v>
      </c>
      <c r="D20" s="26">
        <f>(2.5+(-F4*0.001+F9*0.001))/2.5 -1</f>
        <v>0.76279999999999992</v>
      </c>
      <c r="E20" s="2"/>
      <c r="F20" s="2"/>
      <c r="G20" s="2"/>
      <c r="H20" s="2"/>
      <c r="I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V3-3</vt:lpstr>
      <vt:lpstr>V3-1</vt:lpstr>
      <vt:lpstr>V3-5</vt:lpstr>
      <vt:lpstr>V3-7</vt:lpstr>
      <vt:lpstr>V3-9</vt:lpstr>
      <vt:lpstr>V3-4</vt:lpstr>
      <vt:lpstr>V3-10</vt:lpstr>
      <vt:lpstr>V1-1</vt:lpstr>
      <vt:lpstr>V1-2</vt:lpstr>
      <vt:lpstr>V1-3</vt:lpstr>
      <vt:lpstr>V1-4</vt:lpstr>
      <vt:lpstr>V1-5</vt:lpstr>
      <vt:lpstr>V1-6</vt:lpstr>
      <vt:lpstr>V1-7</vt:lpstr>
      <vt:lpstr>V1-9</vt:lpstr>
      <vt:lpstr>V1-10</vt:lpstr>
      <vt:lpstr>V1-11</vt:lpstr>
      <vt:lpstr>V1-40</vt:lpstr>
      <vt:lpstr>V1-60</vt:lpstr>
      <vt:lpstr>V2-60</vt:lpstr>
      <vt:lpstr>H1-20</vt:lpstr>
      <vt:lpstr>H2-40</vt:lpstr>
      <vt:lpstr>H1-40</vt:lpstr>
      <vt:lpstr>H3-40</vt:lpstr>
      <vt:lpstr>H3-5</vt:lpstr>
      <vt:lpstr>H2-5</vt:lpstr>
      <vt:lpstr>H2-3</vt:lpstr>
      <vt:lpstr>H3-3</vt:lpstr>
      <vt:lpstr>V2-3</vt:lpstr>
      <vt:lpstr>V2-5</vt:lpstr>
      <vt:lpstr>H1-1</vt:lpstr>
      <vt:lpstr>H1-2</vt:lpstr>
      <vt:lpstr>H1-3</vt:lpstr>
      <vt:lpstr>H1-4</vt:lpstr>
      <vt:lpstr>H1-5</vt:lpstr>
      <vt:lpstr>H1-6</vt:lpstr>
      <vt:lpstr>H1-7</vt:lpstr>
      <vt:lpstr>H1-9</vt:lpstr>
      <vt:lpstr>H1-10</vt:lpstr>
      <vt:lpstr>H1-11</vt:lpstr>
      <vt:lpstr>H3-11</vt:lpstr>
      <vt:lpstr>H1-30</vt:lpstr>
      <vt:lpstr>H2-10</vt:lpstr>
      <vt:lpstr>H2-11</vt:lpstr>
      <vt:lpstr>V3-60</vt:lpstr>
      <vt:lpstr>H2-4</vt:lpstr>
      <vt:lpstr>H3-4</vt:lpstr>
      <vt:lpstr>V2-4</vt:lpstr>
      <vt:lpstr>H3-10</vt:lpstr>
      <vt:lpstr>V2-1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Kafka, Orion L. (Fed)</cp:lastModifiedBy>
  <dcterms:modified xsi:type="dcterms:W3CDTF">2022-03-09T17:09:58Z</dcterms:modified>
</cp:coreProperties>
</file>